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1"/>
  </bookViews>
  <sheets>
    <sheet name="PNL 30-6-2005" sheetId="1" r:id="rId1"/>
    <sheet name="BS 30-6-2005" sheetId="2" r:id="rId2"/>
    <sheet name="EQUITY 30-6-2005" sheetId="3" r:id="rId3"/>
    <sheet name="CF 30-6-2005" sheetId="4" r:id="rId4"/>
  </sheets>
  <externalReferences>
    <externalReference r:id="rId7"/>
  </externalReferences>
  <definedNames>
    <definedName name="Z_1C8D1280_5CAB_11D8_A929_0050BA87DB44_.wvu.Cols" localSheetId="1" hidden="1">'BS 30-6-2005'!$K:$K</definedName>
    <definedName name="Z_1C8D1280_5CAB_11D8_A929_0050BA87DB44_.wvu.Cols" localSheetId="3" hidden="1">'CF 30-6-2005'!$K:$K</definedName>
    <definedName name="Z_1C8D1280_5CAB_11D8_A929_0050BA87DB44_.wvu.Cols" localSheetId="0" hidden="1">'PNL 30-6-2005'!$L:$L</definedName>
    <definedName name="Z_1C8D1280_5CAB_11D8_A929_0050BA87DB44_.wvu.PrintArea" localSheetId="0" hidden="1">'PNL 30-6-2005'!$B$1:$K$57</definedName>
    <definedName name="Z_1C8D1280_5CAB_11D8_A929_0050BA87DB44_.wvu.Rows" localSheetId="1" hidden="1">'BS 30-6-2005'!$68:$68</definedName>
    <definedName name="Z_1C8D1280_5CAB_11D8_A929_0050BA87DB44_.wvu.Rows" localSheetId="3" hidden="1">'CF 30-6-2005'!$9:$9,'CF 30-6-2005'!$54:$61</definedName>
    <definedName name="Z_3143DFB7_49A7_4B6D_AB33_DA9C1EA099A5_.wvu.Cols" localSheetId="1" hidden="1">'BS 30-6-2005'!$K:$K</definedName>
    <definedName name="Z_3143DFB7_49A7_4B6D_AB33_DA9C1EA099A5_.wvu.Cols" localSheetId="3" hidden="1">'CF 30-6-2005'!$K:$K</definedName>
    <definedName name="Z_3143DFB7_49A7_4B6D_AB33_DA9C1EA099A5_.wvu.Cols" localSheetId="0" hidden="1">'PNL 30-6-2005'!$L:$L</definedName>
    <definedName name="Z_3143DFB7_49A7_4B6D_AB33_DA9C1EA099A5_.wvu.PrintArea" localSheetId="0" hidden="1">'PNL 30-6-2005'!$B$1:$K$57</definedName>
    <definedName name="Z_3143DFB7_49A7_4B6D_AB33_DA9C1EA099A5_.wvu.Rows" localSheetId="1" hidden="1">'BS 30-6-2005'!$68:$68</definedName>
    <definedName name="Z_3143DFB7_49A7_4B6D_AB33_DA9C1EA099A5_.wvu.Rows" localSheetId="3" hidden="1">'CF 30-6-2005'!$9:$9,'CF 30-6-2005'!$54:$61</definedName>
    <definedName name="Z_45BD5457_9D89_4D2A_955E_1F754D5B4FAF_.wvu.Cols" localSheetId="1" hidden="1">'BS 30-6-2005'!$K:$K</definedName>
    <definedName name="Z_45BD5457_9D89_4D2A_955E_1F754D5B4FAF_.wvu.Cols" localSheetId="3" hidden="1">'CF 30-6-2005'!$K:$K</definedName>
    <definedName name="Z_45BD5457_9D89_4D2A_955E_1F754D5B4FAF_.wvu.Cols" localSheetId="0" hidden="1">'PNL 30-6-2005'!$L:$L</definedName>
    <definedName name="Z_45BD5457_9D89_4D2A_955E_1F754D5B4FAF_.wvu.PrintArea" localSheetId="0" hidden="1">'PNL 30-6-2005'!$B$1:$K$57</definedName>
    <definedName name="Z_45BD5457_9D89_4D2A_955E_1F754D5B4FAF_.wvu.Rows" localSheetId="1" hidden="1">'BS 30-6-2005'!$68:$68</definedName>
    <definedName name="Z_45BD5457_9D89_4D2A_955E_1F754D5B4FAF_.wvu.Rows" localSheetId="3" hidden="1">'CF 30-6-2005'!$9:$9,'CF 30-6-2005'!$54:$61</definedName>
    <definedName name="Z_E5327572_0778_46C8_98AE_CB3343AA612C_.wvu.Cols" localSheetId="1" hidden="1">'BS 30-6-2005'!$K:$K</definedName>
    <definedName name="Z_E5327572_0778_46C8_98AE_CB3343AA612C_.wvu.Cols" localSheetId="3" hidden="1">'CF 30-6-2005'!$K:$K</definedName>
    <definedName name="Z_E5327572_0778_46C8_98AE_CB3343AA612C_.wvu.Cols" localSheetId="0" hidden="1">'PNL 30-6-2005'!$L:$L</definedName>
    <definedName name="Z_E5327572_0778_46C8_98AE_CB3343AA612C_.wvu.PrintArea" localSheetId="0" hidden="1">'PNL 30-6-2005'!$B$1:$K$57</definedName>
    <definedName name="Z_E5327572_0778_46C8_98AE_CB3343AA612C_.wvu.Rows" localSheetId="1" hidden="1">'BS 30-6-2005'!$68:$68</definedName>
    <definedName name="Z_E5327572_0778_46C8_98AE_CB3343AA612C_.wvu.Rows" localSheetId="3" hidden="1">'CF 30-6-2005'!$9:$9,'CF 30-6-2005'!$54:$61</definedName>
  </definedNames>
  <calcPr fullCalcOnLoad="1" iterate="1" iterateCount="1" iterateDelta="0.001"/>
</workbook>
</file>

<file path=xl/sharedStrings.xml><?xml version="1.0" encoding="utf-8"?>
<sst xmlns="http://schemas.openxmlformats.org/spreadsheetml/2006/main" count="202" uniqueCount="136">
  <si>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</si>
  <si>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</si>
  <si>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</si>
  <si>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</si>
  <si>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</si>
  <si>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</si>
  <si>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</si>
  <si>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</si>
  <si>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</si>
  <si>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</si>
  <si>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</si>
  <si>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</si>
  <si>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</si>
  <si>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</si>
  <si>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</si>
  <si>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</si>
  <si>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</si>
  <si>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</si>
  <si>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</si>
  <si>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</si>
  <si>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</si>
  <si>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</si>
  <si>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</si>
  <si>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</si>
  <si>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</si>
  <si>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</si>
  <si>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Total</t>
  </si>
  <si>
    <t>CONDENSED CONSOLIDATED BALANCE SHEETS</t>
  </si>
  <si>
    <t>SECOND QUARTER</t>
  </si>
  <si>
    <t>NON-CURRENT ASSETS</t>
  </si>
  <si>
    <t>Property, plant and equipment</t>
  </si>
  <si>
    <t>Deferred expenditure</t>
  </si>
  <si>
    <t>Investment properties</t>
  </si>
  <si>
    <t>CURRENT ASSETS</t>
  </si>
  <si>
    <t>Land and development expenditure</t>
  </si>
  <si>
    <t>Inventories</t>
  </si>
  <si>
    <t>Trade receivables</t>
  </si>
  <si>
    <t>Other receivables and prepayments</t>
  </si>
  <si>
    <t>Deposits with licensed banks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</si>
  <si>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</si>
  <si>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</si>
  <si>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</si>
  <si>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</si>
  <si>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</si>
  <si>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</si>
  <si>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</si>
  <si>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</si>
  <si>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</si>
  <si>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</si>
  <si>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</si>
  <si>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</si>
  <si>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</si>
  <si>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</si>
  <si>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</si>
  <si>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</si>
  <si>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</si>
  <si>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</si>
  <si>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</si>
  <si>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</si>
  <si>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</si>
  <si>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</si>
  <si>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</si>
  <si>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</si>
  <si>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</si>
  <si>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</si>
  <si>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</si>
  <si>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</si>
  <si>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</si>
  <si>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</si>
  <si>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</si>
  <si>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</si>
  <si>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Overdraft</t>
  </si>
  <si>
    <t>Net Tangible Assets Per Share</t>
  </si>
  <si>
    <t>Quarter ended</t>
  </si>
  <si>
    <t>Year</t>
  </si>
  <si>
    <t>Preceding</t>
  </si>
  <si>
    <t>Corresponding</t>
  </si>
  <si>
    <t>To Date</t>
  </si>
  <si>
    <t>Period</t>
  </si>
  <si>
    <t>Minority interest</t>
  </si>
  <si>
    <t>Earnings per share (sen)</t>
  </si>
  <si>
    <t>Diluted (sen)</t>
  </si>
  <si>
    <t>CAPITAL AND RESERVES</t>
  </si>
  <si>
    <t>Movements during the period:</t>
  </si>
  <si>
    <t>As previously reported</t>
  </si>
  <si>
    <t>Current</t>
  </si>
  <si>
    <t>'000</t>
  </si>
  <si>
    <t xml:space="preserve">-Revaluation surplus realised </t>
  </si>
  <si>
    <t>-Profit for the period</t>
  </si>
  <si>
    <t xml:space="preserve">RM </t>
  </si>
  <si>
    <t>UNAUDITED</t>
  </si>
  <si>
    <t>INDIVIDUAL              QUARTER</t>
  </si>
  <si>
    <t>CUMULATIVE            QUARTER</t>
  </si>
  <si>
    <t>Non     -      distributable</t>
  </si>
  <si>
    <t>Note :</t>
  </si>
  <si>
    <t>Cash and bank balances</t>
  </si>
  <si>
    <t>Less : Bank Overdrafts</t>
  </si>
  <si>
    <t>unaudited</t>
  </si>
  <si>
    <t>B13</t>
  </si>
  <si>
    <t>-E.S.O.S</t>
  </si>
  <si>
    <t>-Dividend paid for YE 31.12.2003</t>
  </si>
  <si>
    <t>31.12.2004</t>
  </si>
  <si>
    <t>Land held for development</t>
  </si>
  <si>
    <t>Cash and cash equivalents at end of financial period comprise the following :</t>
  </si>
  <si>
    <t>AUDITED</t>
  </si>
  <si>
    <t>Balance as at 31 March 2005</t>
  </si>
  <si>
    <t>-Dividend paid for YE 31.12.2004</t>
  </si>
  <si>
    <t>Balance as at 31 March 2004</t>
  </si>
  <si>
    <r>
      <t xml:space="preserve">KSL HOLDINGS BERHAD </t>
    </r>
    <r>
      <rPr>
        <b/>
        <i/>
        <u val="single"/>
        <sz val="10"/>
        <rFont val="Palatino Linotype"/>
        <family val="1"/>
      </rPr>
      <t>(511433-P)</t>
    </r>
  </si>
  <si>
    <t>B1</t>
  </si>
  <si>
    <t>B2</t>
  </si>
  <si>
    <t>FOR THE QUARTER ENDED 30 JUNE 2005</t>
  </si>
  <si>
    <t>30.6.2005</t>
  </si>
  <si>
    <t>30.6.2004</t>
  </si>
  <si>
    <t>AS AT 30 JUNE 2005</t>
  </si>
  <si>
    <t>6 months</t>
  </si>
  <si>
    <t>3 months quarter ended 30 June 2005</t>
  </si>
  <si>
    <t>Balance as at 30 June 2005</t>
  </si>
  <si>
    <t>3 months quarter ended 30 June 2004</t>
  </si>
  <si>
    <t>Balance as at 30 June 2004</t>
  </si>
  <si>
    <t>Report for the year ended 31 December 2004 and the accompanying  explanatory  notes attached to the Interim</t>
  </si>
  <si>
    <t>Report for the year ended 31 December 2004 and the accompanying explanatory  notes  attached to the Interim</t>
  </si>
  <si>
    <t>The Condensed Consolidated Income Statements should be read in conjunction with the Annual Audited Financial</t>
  </si>
  <si>
    <t xml:space="preserve">Financial Statements </t>
  </si>
  <si>
    <t>Financial Statements</t>
  </si>
  <si>
    <t>The  Condensed Consolidated  statements  of Changes in Equity should be read in  conjunction  with the Annual Audited</t>
  </si>
  <si>
    <t>Financial Report for the year ended 31 December 2004 and the accompanying explanatory notes attached to the Interim</t>
  </si>
  <si>
    <t>The Condensed Consolidated Cash Flow Statements should be read in conjunction with  the Annual Audited</t>
  </si>
  <si>
    <t>Financial Report for the year ended 31 December 2004 and the accompanying notes attached to the Interim</t>
  </si>
  <si>
    <t xml:space="preserve">Financial Statements  </t>
  </si>
  <si>
    <t>N/A</t>
  </si>
  <si>
    <t>Cash and cash equivalents</t>
  </si>
  <si>
    <t>Net cash  (used in)/from operating activties</t>
  </si>
  <si>
    <t>Net cash investing/(used in) activties</t>
  </si>
  <si>
    <t>Net cash from financing activties</t>
  </si>
  <si>
    <t>A.2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</si>
</sst>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9">
    <font>
      <sz val="12"/>
      <name val="Times New Roman"/>
      <family val="0"/>
    </font>
    <font>
      <sz val="12"/>
      <name val="·s²Ó©úÅé"/>
      <family val="0"/>
    </font>
    <font>
      <sz val="11"/>
      <name val="Times New Roman"/>
      <family val="1"/>
    </font>
    <font>
      <sz val="10"/>
      <name val="Times New Roman"/>
      <family val="0"/>
    </font>
    <font>
      <b/>
      <u val="single"/>
      <sz val="10"/>
      <name val="Palatino Linotype"/>
      <family val="1"/>
    </font>
    <font>
      <b/>
      <i/>
      <u val="single"/>
      <sz val="10"/>
      <name val="Palatino Linotype"/>
      <family val="1"/>
    </font>
    <font>
      <b/>
      <sz val="10"/>
      <name val="Palatino Linotype"/>
      <family val="1"/>
    </font>
    <font>
      <b/>
      <u val="single"/>
      <sz val="10"/>
      <color indexed="10"/>
      <name val="Palatino Linotype"/>
      <family val="1"/>
    </font>
    <font>
      <b/>
      <sz val="10"/>
      <color indexed="10"/>
      <name val="Palatino Linotype"/>
      <family val="1"/>
    </font>
  </fonts>
  <fills count="3">
    <fill>
      <patternFill/>
    </fill>
    <fill>
      <patternFill patternType="gray125"/>
    </fill>
    <fill>
      <patternFill patternType="solid">
        <fgColor indexed="15"/>
        <bgColor indexed="64"/>
      </patternFill>
    </fill>
  </fills>
  <borders count="21">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double"/>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0">
    <xf numFmtId="0" fontId="0" fillId="0" borderId="0" xfId="0" applyAlignment="1">
      <alignment/>
    </xf>
    <xf numFmtId="0" fontId="4" fillId="0" borderId="0" xfId="18" applyFont="1" applyAlignment="1">
      <alignment horizontal="left"/>
      <protection/>
    </xf>
    <xf numFmtId="38" fontId="6" fillId="0" borderId="0" xfId="15" applyNumberFormat="1" applyFont="1" applyBorder="1">
      <alignment/>
      <protection/>
    </xf>
    <xf numFmtId="0" fontId="4" fillId="0" borderId="0" xfId="19" applyFont="1" applyAlignment="1">
      <alignment/>
      <protection/>
    </xf>
    <xf numFmtId="0" fontId="4" fillId="0" borderId="0" xfId="18" applyFont="1" applyAlignment="1">
      <alignment/>
      <protection/>
    </xf>
    <xf numFmtId="0" fontId="7" fillId="0" borderId="0" xfId="15" applyFont="1" applyAlignment="1">
      <alignment horizontal="center"/>
      <protection/>
    </xf>
    <xf numFmtId="0" fontId="6" fillId="0" borderId="0" xfId="15" applyFont="1" applyAlignment="1">
      <alignment horizontal="center"/>
      <protection/>
    </xf>
    <xf numFmtId="0" fontId="6" fillId="0" borderId="0" xfId="15" applyFont="1" applyBorder="1" applyAlignment="1">
      <alignment horizontal="center"/>
      <protection/>
    </xf>
    <xf numFmtId="0" fontId="6" fillId="0" borderId="1" xfId="15" applyFont="1" applyBorder="1" applyAlignment="1">
      <alignment horizontal="center"/>
      <protection/>
    </xf>
    <xf numFmtId="0" fontId="6" fillId="0" borderId="0" xfId="15" applyFont="1">
      <alignment/>
      <protection/>
    </xf>
    <xf numFmtId="0" fontId="6" fillId="0" borderId="0" xfId="15" applyFont="1" applyBorder="1" applyAlignment="1">
      <alignment horizontal="right"/>
      <protection/>
    </xf>
    <xf numFmtId="38" fontId="6" fillId="0" borderId="0" xfId="15" applyNumberFormat="1" applyFont="1" applyAlignment="1" quotePrefix="1">
      <alignment horizontal="center"/>
      <protection/>
    </xf>
    <xf numFmtId="0" fontId="6" fillId="0" borderId="0" xfId="15" applyFont="1" applyAlignment="1" quotePrefix="1">
      <alignment horizontal="center"/>
      <protection/>
    </xf>
    <xf numFmtId="14" fontId="6" fillId="0" borderId="0" xfId="15" applyNumberFormat="1" applyFont="1" applyAlignment="1">
      <alignment horizontal="center"/>
      <protection/>
    </xf>
    <xf numFmtId="0" fontId="6" fillId="0" borderId="0" xfId="15" applyFont="1" applyAlignment="1">
      <alignment horizontal="right"/>
      <protection/>
    </xf>
    <xf numFmtId="0" fontId="6" fillId="0" borderId="0" xfId="15" applyFont="1" applyAlignment="1">
      <alignment/>
      <protection/>
    </xf>
    <xf numFmtId="0" fontId="6" fillId="0" borderId="0" xfId="15" applyFont="1" applyBorder="1">
      <alignment/>
      <protection/>
    </xf>
    <xf numFmtId="0" fontId="6" fillId="0" borderId="0" xfId="24" applyFont="1">
      <alignment/>
      <protection/>
    </xf>
    <xf numFmtId="0" fontId="4" fillId="0" borderId="0" xfId="19" applyFont="1" applyAlignment="1">
      <alignment horizontal="center"/>
      <protection/>
    </xf>
    <xf numFmtId="186" fontId="4"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Border="1" applyAlignment="1">
      <alignment horizontal="right"/>
    </xf>
    <xf numFmtId="0" fontId="6" fillId="0" borderId="0" xfId="18" applyFont="1" applyAlignment="1">
      <alignment/>
      <protection/>
    </xf>
    <xf numFmtId="0" fontId="6" fillId="0" borderId="0" xfId="19" applyFont="1" applyAlignment="1">
      <alignment horizontal="center"/>
      <protection/>
    </xf>
    <xf numFmtId="0" fontId="6" fillId="0" borderId="0" xfId="19" applyFont="1" applyBorder="1" applyAlignment="1">
      <alignment horizontal="center"/>
      <protection/>
    </xf>
    <xf numFmtId="0" fontId="6" fillId="0" borderId="0" xfId="16" applyFont="1" applyBorder="1">
      <alignment/>
      <protection/>
    </xf>
    <xf numFmtId="186" fontId="6" fillId="0" borderId="0" xfId="20" applyNumberFormat="1" applyFont="1" applyFill="1" applyBorder="1" applyAlignment="1">
      <alignment horizontal="right"/>
    </xf>
    <xf numFmtId="43" fontId="6" fillId="2" borderId="2" xfId="20" applyFont="1" applyFill="1" applyBorder="1" applyAlignment="1">
      <alignment horizontal="right"/>
    </xf>
    <xf numFmtId="186" fontId="6" fillId="2" borderId="2" xfId="20" applyNumberFormat="1" applyFont="1" applyFill="1" applyBorder="1" applyAlignment="1">
      <alignment horizontal="right"/>
    </xf>
    <xf numFmtId="0" fontId="6" fillId="0" borderId="0" xfId="16" applyFont="1" applyFill="1" applyBorder="1">
      <alignment/>
      <protection/>
    </xf>
    <xf numFmtId="186" fontId="6" fillId="0" borderId="0" xfId="20" applyNumberFormat="1" applyFont="1" applyFill="1" applyBorder="1" applyAlignment="1">
      <alignment horizontal="center"/>
    </xf>
    <xf numFmtId="0" fontId="6" fillId="0" borderId="0" xfId="16" applyFont="1" applyBorder="1" applyAlignment="1">
      <alignment horizontal="right"/>
      <protection/>
    </xf>
    <xf numFmtId="0" fontId="6" fillId="0" borderId="0" xfId="16" applyFont="1" applyBorder="1" applyAlignment="1">
      <alignment horizontal="center"/>
      <protection/>
    </xf>
    <xf numFmtId="0" fontId="4" fillId="0" borderId="0" xfId="16" applyFont="1" applyBorder="1" applyAlignment="1">
      <alignment horizontal="center"/>
      <protection/>
    </xf>
    <xf numFmtId="0" fontId="6" fillId="0" borderId="0" xfId="16" applyFont="1">
      <alignment/>
      <protection/>
    </xf>
    <xf numFmtId="186" fontId="6" fillId="0" borderId="0" xfId="20" applyNumberFormat="1" applyFont="1" applyAlignment="1">
      <alignment horizontal="right"/>
    </xf>
    <xf numFmtId="186" fontId="6" fillId="0" borderId="0" xfId="20" applyNumberFormat="1" applyFont="1" applyBorder="1" applyAlignment="1">
      <alignment horizontal="right"/>
    </xf>
    <xf numFmtId="0" fontId="4" fillId="0" borderId="0" xfId="16" applyFont="1">
      <alignment/>
      <protection/>
    </xf>
    <xf numFmtId="0" fontId="6" fillId="0" borderId="0" xfId="16" applyFont="1" applyAlignment="1">
      <alignment horizontal="center"/>
      <protection/>
    </xf>
    <xf numFmtId="186" fontId="6" fillId="0" borderId="0" xfId="16" applyNumberFormat="1" applyFont="1">
      <alignment/>
      <protection/>
    </xf>
    <xf numFmtId="38" fontId="4" fillId="0" borderId="0" xfId="15" applyNumberFormat="1" applyFont="1" applyBorder="1" applyAlignment="1">
      <alignment horizontal="right"/>
      <protection/>
    </xf>
    <xf numFmtId="0" fontId="6" fillId="0" borderId="0" xfId="20" applyNumberFormat="1" applyFont="1" applyBorder="1" applyAlignment="1">
      <alignment horizontal="right"/>
    </xf>
    <xf numFmtId="37" fontId="6" fillId="0" borderId="3" xfId="20" applyNumberFormat="1" applyFont="1" applyFill="1" applyBorder="1" applyAlignment="1">
      <alignment/>
    </xf>
    <xf numFmtId="37" fontId="6" fillId="0" borderId="0" xfId="20" applyNumberFormat="1" applyFont="1" applyBorder="1" applyAlignment="1">
      <alignment/>
    </xf>
    <xf numFmtId="37" fontId="6" fillId="0" borderId="3" xfId="20" applyNumberFormat="1" applyFont="1" applyBorder="1" applyAlignment="1">
      <alignment/>
    </xf>
    <xf numFmtId="37" fontId="6" fillId="0" borderId="0" xfId="20" applyNumberFormat="1" applyFont="1" applyFill="1" applyBorder="1" applyAlignment="1">
      <alignment/>
    </xf>
    <xf numFmtId="186" fontId="6" fillId="0" borderId="3" xfId="20" applyNumberFormat="1" applyFont="1" applyFill="1" applyBorder="1" applyAlignment="1">
      <alignment/>
    </xf>
    <xf numFmtId="186" fontId="6" fillId="0" borderId="0" xfId="20" applyNumberFormat="1" applyFont="1" applyBorder="1" applyAlignment="1">
      <alignment/>
    </xf>
    <xf numFmtId="186" fontId="6" fillId="0" borderId="3" xfId="20" applyNumberFormat="1" applyFont="1" applyBorder="1" applyAlignment="1">
      <alignment/>
    </xf>
    <xf numFmtId="43" fontId="6" fillId="0" borderId="4" xfId="20" applyNumberFormat="1" applyFont="1" applyFill="1" applyBorder="1" applyAlignment="1">
      <alignment/>
    </xf>
    <xf numFmtId="43" fontId="6" fillId="0" borderId="0" xfId="20" applyNumberFormat="1" applyFont="1" applyBorder="1" applyAlignment="1">
      <alignment/>
    </xf>
    <xf numFmtId="43" fontId="6" fillId="0" borderId="4" xfId="20" applyNumberFormat="1" applyFont="1" applyBorder="1" applyAlignment="1">
      <alignment/>
    </xf>
    <xf numFmtId="38" fontId="6" fillId="0" borderId="0" xfId="15" applyNumberFormat="1" applyFont="1">
      <alignment/>
      <protection/>
    </xf>
    <xf numFmtId="38" fontId="6" fillId="0" borderId="0" xfId="15" applyNumberFormat="1" applyFont="1" applyAlignment="1">
      <alignment horizontal="center"/>
      <protection/>
    </xf>
    <xf numFmtId="186" fontId="6" fillId="0" borderId="0" xfId="20" applyNumberFormat="1" applyFont="1" applyAlignment="1">
      <alignment/>
    </xf>
    <xf numFmtId="0" fontId="8" fillId="0" borderId="0" xfId="18" applyFont="1" applyAlignment="1">
      <alignment horizontal="center"/>
      <protection/>
    </xf>
    <xf numFmtId="43" fontId="6" fillId="0" borderId="5" xfId="20" applyFont="1" applyBorder="1" applyAlignment="1">
      <alignment horizontal="right"/>
    </xf>
    <xf numFmtId="0" fontId="6" fillId="2" borderId="2" xfId="15" applyFont="1" applyFill="1" applyBorder="1" applyAlignment="1">
      <alignment horizontal="center"/>
      <protection/>
    </xf>
    <xf numFmtId="191" fontId="6" fillId="0" borderId="0" xfId="15" applyNumberFormat="1" applyFont="1" applyAlignment="1">
      <alignment horizontal="right"/>
      <protection/>
    </xf>
    <xf numFmtId="0" fontId="8" fillId="0" borderId="0" xfId="15" applyFont="1">
      <alignment/>
      <protection/>
    </xf>
    <xf numFmtId="38" fontId="8" fillId="0" borderId="0" xfId="15" applyNumberFormat="1" applyFont="1" applyAlignment="1">
      <alignment horizontal="center"/>
      <protection/>
    </xf>
    <xf numFmtId="0" fontId="8" fillId="0" borderId="0" xfId="15" applyFont="1" applyBorder="1">
      <alignment/>
      <protection/>
    </xf>
    <xf numFmtId="38" fontId="6" fillId="0" borderId="0" xfId="15" applyNumberFormat="1" applyFont="1" applyAlignment="1">
      <alignment horizontal="right"/>
      <protection/>
    </xf>
    <xf numFmtId="38" fontId="4" fillId="0" borderId="0" xfId="15" applyNumberFormat="1" applyFont="1" applyAlignment="1">
      <alignment horizontal="right"/>
      <protection/>
    </xf>
    <xf numFmtId="38" fontId="6" fillId="0" borderId="0" xfId="15" applyNumberFormat="1" applyFont="1" applyAlignment="1" quotePrefix="1">
      <alignment horizontal="right"/>
      <protection/>
    </xf>
    <xf numFmtId="187" fontId="6" fillId="0" borderId="0" xfId="24" applyNumberFormat="1" applyFont="1" applyBorder="1">
      <alignment/>
      <protection/>
    </xf>
    <xf numFmtId="0" fontId="6" fillId="0" borderId="0" xfId="15" applyFont="1" applyAlignment="1" quotePrefix="1">
      <alignment horizontal="left"/>
      <protection/>
    </xf>
    <xf numFmtId="40" fontId="6" fillId="0" borderId="0" xfId="15" applyNumberFormat="1" applyFont="1">
      <alignment/>
      <protection/>
    </xf>
    <xf numFmtId="43" fontId="6" fillId="0" borderId="0" xfId="24" applyNumberFormat="1" applyFont="1" applyBorder="1">
      <alignment/>
      <protection/>
    </xf>
    <xf numFmtId="38" fontId="6" fillId="0" borderId="0" xfId="15" applyNumberFormat="1" applyFont="1" applyAlignment="1">
      <alignment horizontal="left"/>
      <protection/>
    </xf>
    <xf numFmtId="38" fontId="6" fillId="0" borderId="0" xfId="15" applyNumberFormat="1" applyFont="1" applyFill="1" applyAlignment="1">
      <alignment horizontal="left"/>
      <protection/>
    </xf>
    <xf numFmtId="0" fontId="6" fillId="0" borderId="0" xfId="15" applyFont="1" applyFill="1" applyBorder="1" applyAlignment="1">
      <alignment/>
      <protection/>
    </xf>
    <xf numFmtId="0" fontId="4" fillId="0" borderId="0" xfId="19" applyFont="1" applyAlignment="1">
      <alignment horizontal="left"/>
      <protection/>
    </xf>
    <xf numFmtId="0" fontId="6" fillId="0" borderId="0" xfId="18" applyFont="1">
      <alignment/>
      <protection/>
    </xf>
    <xf numFmtId="0" fontId="6" fillId="0" borderId="0" xfId="24" applyFont="1" applyBorder="1">
      <alignment/>
      <protection/>
    </xf>
    <xf numFmtId="0" fontId="4" fillId="0" borderId="0" xfId="18" applyFont="1" applyAlignment="1">
      <alignment horizontal="center"/>
      <protection/>
    </xf>
    <xf numFmtId="0" fontId="4" fillId="0" borderId="0" xfId="18" applyFont="1">
      <alignment/>
      <protection/>
    </xf>
    <xf numFmtId="38" fontId="4" fillId="0" borderId="0" xfId="18" applyNumberFormat="1" applyFont="1" applyAlignment="1">
      <alignment horizontal="right"/>
      <protection/>
    </xf>
    <xf numFmtId="0" fontId="7" fillId="0" borderId="0" xfId="18" applyFont="1">
      <alignment/>
      <protection/>
    </xf>
    <xf numFmtId="0" fontId="6" fillId="0" borderId="0" xfId="18" applyFont="1" applyAlignment="1">
      <alignment horizontal="center"/>
      <protection/>
    </xf>
    <xf numFmtId="38" fontId="6" fillId="0" borderId="0" xfId="18" applyNumberFormat="1" applyFont="1" applyAlignment="1">
      <alignment horizontal="right"/>
      <protection/>
    </xf>
    <xf numFmtId="0" fontId="6" fillId="0" borderId="5" xfId="18" applyFont="1" applyBorder="1" applyAlignment="1">
      <alignment horizontal="center"/>
      <protection/>
    </xf>
    <xf numFmtId="38" fontId="6" fillId="0" borderId="0" xfId="15" applyNumberFormat="1" applyFont="1" applyBorder="1" applyAlignment="1">
      <alignment horizontal="right"/>
      <protection/>
    </xf>
    <xf numFmtId="38" fontId="8" fillId="0" borderId="0" xfId="15" applyNumberFormat="1" applyFont="1" applyBorder="1">
      <alignment/>
      <protection/>
    </xf>
    <xf numFmtId="0" fontId="6" fillId="0" borderId="0" xfId="24" applyFont="1" applyBorder="1" applyAlignment="1" quotePrefix="1">
      <alignment horizontal="center"/>
      <protection/>
    </xf>
    <xf numFmtId="0" fontId="6" fillId="0" borderId="0" xfId="24" applyFont="1" applyBorder="1" applyAlignment="1">
      <alignment horizontal="center"/>
      <protection/>
    </xf>
    <xf numFmtId="0" fontId="4" fillId="0" borderId="0" xfId="15" applyFont="1" applyAlignment="1">
      <alignment horizontal="center"/>
      <protection/>
    </xf>
    <xf numFmtId="38" fontId="6" fillId="0" borderId="1" xfId="15" applyNumberFormat="1" applyFont="1" applyBorder="1" applyAlignment="1">
      <alignment horizontal="right"/>
      <protection/>
    </xf>
    <xf numFmtId="38" fontId="6" fillId="0" borderId="6" xfId="15" applyNumberFormat="1" applyFont="1" applyBorder="1" applyAlignment="1">
      <alignment horizontal="center"/>
      <protection/>
    </xf>
    <xf numFmtId="0" fontId="6" fillId="0" borderId="0" xfId="0" applyFont="1" applyBorder="1" applyAlignment="1">
      <alignment/>
    </xf>
    <xf numFmtId="38" fontId="6" fillId="0" borderId="7" xfId="15" applyNumberFormat="1" applyFont="1" applyFill="1" applyBorder="1" applyAlignment="1">
      <alignment horizontal="right"/>
      <protection/>
    </xf>
    <xf numFmtId="186" fontId="6" fillId="0" borderId="7" xfId="20" applyNumberFormat="1" applyFont="1" applyFill="1" applyBorder="1" applyAlignment="1">
      <alignment horizontal="center"/>
    </xf>
    <xf numFmtId="187" fontId="6" fillId="0" borderId="0" xfId="20" applyNumberFormat="1" applyFont="1" applyFill="1" applyAlignment="1">
      <alignment horizontal="left"/>
    </xf>
    <xf numFmtId="38" fontId="6" fillId="0" borderId="0" xfId="15" applyNumberFormat="1" applyFont="1" applyFill="1" applyBorder="1" applyAlignment="1">
      <alignment horizontal="right"/>
      <protection/>
    </xf>
    <xf numFmtId="187" fontId="6" fillId="0" borderId="0" xfId="20" applyNumberFormat="1" applyFont="1" applyFill="1" applyBorder="1" applyAlignment="1">
      <alignment horizontal="center"/>
    </xf>
    <xf numFmtId="37" fontId="6" fillId="0" borderId="8" xfId="15" applyNumberFormat="1" applyFont="1" applyFill="1" applyBorder="1" applyAlignment="1">
      <alignment horizontal="right"/>
      <protection/>
    </xf>
    <xf numFmtId="41" fontId="6" fillId="0" borderId="8" xfId="20" applyNumberFormat="1" applyFont="1" applyFill="1" applyBorder="1" applyAlignment="1">
      <alignment horizontal="center"/>
    </xf>
    <xf numFmtId="187" fontId="6" fillId="0" borderId="9" xfId="20" applyNumberFormat="1" applyFont="1" applyFill="1" applyBorder="1" applyAlignment="1">
      <alignment horizontal="left"/>
    </xf>
    <xf numFmtId="37" fontId="6" fillId="0" borderId="0" xfId="15" applyNumberFormat="1" applyFont="1" applyFill="1" applyBorder="1" applyAlignment="1">
      <alignment horizontal="right"/>
      <protection/>
    </xf>
    <xf numFmtId="41" fontId="6" fillId="0" borderId="0" xfId="20" applyNumberFormat="1" applyFont="1" applyFill="1" applyBorder="1" applyAlignment="1">
      <alignment horizontal="center"/>
    </xf>
    <xf numFmtId="38" fontId="6" fillId="0" borderId="7" xfId="15" applyNumberFormat="1" applyFont="1" applyFill="1" applyBorder="1" applyAlignment="1">
      <alignment horizontal="left"/>
      <protection/>
    </xf>
    <xf numFmtId="187" fontId="6" fillId="0" borderId="0" xfId="20" applyNumberFormat="1" applyFont="1" applyFill="1" applyBorder="1" applyAlignment="1">
      <alignment horizontal="right"/>
    </xf>
    <xf numFmtId="0" fontId="6" fillId="0" borderId="0" xfId="15" applyFont="1" applyAlignment="1">
      <alignment horizontal="left"/>
      <protection/>
    </xf>
    <xf numFmtId="187" fontId="6" fillId="0" borderId="7" xfId="20" applyNumberFormat="1" applyFont="1" applyFill="1" applyBorder="1" applyAlignment="1">
      <alignment horizontal="left" indent="1"/>
    </xf>
    <xf numFmtId="187" fontId="6" fillId="0" borderId="0" xfId="20" applyNumberFormat="1" applyFont="1" applyFill="1" applyAlignment="1">
      <alignment horizontal="left" indent="1"/>
    </xf>
    <xf numFmtId="37" fontId="6" fillId="0" borderId="7" xfId="15" applyNumberFormat="1" applyFont="1" applyFill="1" applyBorder="1" applyAlignment="1">
      <alignment horizontal="right"/>
      <protection/>
    </xf>
    <xf numFmtId="41" fontId="6" fillId="0" borderId="7" xfId="20" applyNumberFormat="1" applyFont="1" applyFill="1" applyBorder="1" applyAlignment="1">
      <alignment horizontal="center"/>
    </xf>
    <xf numFmtId="185" fontId="6" fillId="0" borderId="7" xfId="15" applyNumberFormat="1" applyFont="1" applyFill="1" applyBorder="1" applyAlignment="1">
      <alignment horizontal="right"/>
      <protection/>
    </xf>
    <xf numFmtId="187" fontId="6" fillId="0" borderId="0" xfId="15" applyNumberFormat="1" applyFont="1" applyFill="1" applyAlignment="1">
      <alignment horizontal="left" indent="1"/>
      <protection/>
    </xf>
    <xf numFmtId="185" fontId="6" fillId="0" borderId="0" xfId="15" applyNumberFormat="1" applyFont="1" applyFill="1" applyBorder="1" applyAlignment="1">
      <alignment horizontal="right"/>
      <protection/>
    </xf>
    <xf numFmtId="187" fontId="6" fillId="0" borderId="0" xfId="15" applyNumberFormat="1" applyFont="1" applyFill="1" applyBorder="1" applyAlignment="1">
      <alignment horizontal="left" indent="1"/>
      <protection/>
    </xf>
    <xf numFmtId="38" fontId="6" fillId="0" borderId="6" xfId="15" applyNumberFormat="1" applyFont="1" applyFill="1" applyBorder="1" applyAlignment="1">
      <alignment horizontal="right"/>
      <protection/>
    </xf>
    <xf numFmtId="187" fontId="6" fillId="0" borderId="6" xfId="15" applyNumberFormat="1" applyFont="1" applyFill="1" applyBorder="1" applyAlignment="1">
      <alignment horizontal="left" indent="1"/>
      <protection/>
    </xf>
    <xf numFmtId="187" fontId="6" fillId="0" borderId="10" xfId="15" applyNumberFormat="1" applyFont="1" applyFill="1" applyBorder="1" applyAlignment="1">
      <alignment horizontal="left" indent="1"/>
      <protection/>
    </xf>
    <xf numFmtId="187" fontId="6" fillId="0" borderId="0" xfId="20" applyNumberFormat="1" applyFont="1" applyFill="1" applyBorder="1" applyAlignment="1">
      <alignment horizontal="left" indent="1"/>
    </xf>
    <xf numFmtId="38" fontId="6" fillId="0" borderId="8" xfId="15" applyNumberFormat="1" applyFont="1" applyFill="1" applyBorder="1" applyAlignment="1">
      <alignment horizontal="right"/>
      <protection/>
    </xf>
    <xf numFmtId="187" fontId="6" fillId="0" borderId="8" xfId="15" applyNumberFormat="1" applyFont="1" applyFill="1" applyBorder="1" applyAlignment="1">
      <alignment horizontal="left" indent="1"/>
      <protection/>
    </xf>
    <xf numFmtId="187" fontId="6" fillId="0" borderId="9" xfId="15" applyNumberFormat="1" applyFont="1" applyFill="1" applyBorder="1" applyAlignment="1">
      <alignment horizontal="left" indent="1"/>
      <protection/>
    </xf>
    <xf numFmtId="187" fontId="6" fillId="0" borderId="8" xfId="20" applyNumberFormat="1" applyFont="1" applyFill="1" applyBorder="1" applyAlignment="1">
      <alignment horizontal="left" indent="1"/>
    </xf>
    <xf numFmtId="187" fontId="6" fillId="0" borderId="9" xfId="20" applyNumberFormat="1" applyFont="1" applyFill="1" applyBorder="1" applyAlignment="1">
      <alignment horizontal="left" indent="1"/>
    </xf>
    <xf numFmtId="38" fontId="6" fillId="0" borderId="7" xfId="15" applyNumberFormat="1" applyFont="1" applyBorder="1">
      <alignment/>
      <protection/>
    </xf>
    <xf numFmtId="187" fontId="6" fillId="0" borderId="7" xfId="15" applyNumberFormat="1" applyFont="1" applyFill="1" applyBorder="1" applyAlignment="1">
      <alignment horizontal="left" indent="1"/>
      <protection/>
    </xf>
    <xf numFmtId="187" fontId="6" fillId="0" borderId="0" xfId="15" applyNumberFormat="1" applyFont="1" applyAlignment="1">
      <alignment horizontal="left" indent="1"/>
      <protection/>
    </xf>
    <xf numFmtId="38" fontId="6" fillId="0" borderId="7" xfId="15" applyNumberFormat="1" applyFont="1" applyFill="1" applyBorder="1">
      <alignment/>
      <protection/>
    </xf>
    <xf numFmtId="38" fontId="6" fillId="0" borderId="0" xfId="15" applyNumberFormat="1" applyFont="1" applyFill="1" applyBorder="1">
      <alignment/>
      <protection/>
    </xf>
    <xf numFmtId="187" fontId="6" fillId="0" borderId="0" xfId="20" applyNumberFormat="1" applyFont="1" applyFill="1" applyBorder="1" applyAlignment="1">
      <alignment/>
    </xf>
    <xf numFmtId="187" fontId="6" fillId="0" borderId="0" xfId="20" applyNumberFormat="1" applyFont="1" applyBorder="1" applyAlignment="1">
      <alignment horizontal="left" indent="1"/>
    </xf>
    <xf numFmtId="187" fontId="6" fillId="0" borderId="0" xfId="20" applyNumberFormat="1" applyFont="1" applyBorder="1" applyAlignment="1">
      <alignment/>
    </xf>
    <xf numFmtId="43" fontId="6" fillId="0" borderId="7" xfId="20" applyFont="1" applyBorder="1" applyAlignment="1">
      <alignment horizontal="right"/>
    </xf>
    <xf numFmtId="187" fontId="6" fillId="0" borderId="7" xfId="17" applyNumberFormat="1" applyFont="1" applyFill="1" applyBorder="1" applyAlignment="1">
      <alignment horizontal="left" indent="1"/>
      <protection/>
    </xf>
    <xf numFmtId="187" fontId="6" fillId="0" borderId="0" xfId="17" applyNumberFormat="1" applyFont="1" applyAlignment="1">
      <alignment horizontal="left" indent="1"/>
      <protection/>
    </xf>
    <xf numFmtId="185" fontId="6" fillId="0" borderId="7" xfId="17" applyNumberFormat="1" applyFont="1" applyFill="1" applyBorder="1">
      <alignment/>
      <protection/>
    </xf>
    <xf numFmtId="43" fontId="6" fillId="0" borderId="0" xfId="20" applyFont="1" applyBorder="1" applyAlignment="1">
      <alignment horizontal="right"/>
    </xf>
    <xf numFmtId="187" fontId="6" fillId="0" borderId="0" xfId="20" applyNumberFormat="1" applyFont="1" applyBorder="1" applyAlignment="1">
      <alignment horizontal="right"/>
    </xf>
    <xf numFmtId="38" fontId="6" fillId="0" borderId="6" xfId="15" applyNumberFormat="1" applyFont="1" applyBorder="1">
      <alignment/>
      <protection/>
    </xf>
    <xf numFmtId="187" fontId="6" fillId="0" borderId="10" xfId="15" applyNumberFormat="1" applyFont="1" applyBorder="1" applyAlignment="1">
      <alignment horizontal="left" indent="1"/>
      <protection/>
    </xf>
    <xf numFmtId="38" fontId="6" fillId="0" borderId="6" xfId="15" applyNumberFormat="1" applyFont="1" applyFill="1" applyBorder="1">
      <alignment/>
      <protection/>
    </xf>
    <xf numFmtId="38" fontId="6" fillId="0" borderId="11" xfId="15" applyNumberFormat="1" applyFont="1" applyBorder="1">
      <alignment/>
      <protection/>
    </xf>
    <xf numFmtId="187" fontId="6" fillId="0" borderId="11" xfId="20" applyNumberFormat="1" applyFont="1" applyFill="1" applyBorder="1" applyAlignment="1">
      <alignment horizontal="left" indent="1"/>
    </xf>
    <xf numFmtId="187" fontId="6" fillId="0" borderId="4" xfId="20" applyNumberFormat="1" applyFont="1" applyBorder="1" applyAlignment="1">
      <alignment horizontal="left" indent="1"/>
    </xf>
    <xf numFmtId="38" fontId="6" fillId="0" borderId="11" xfId="15" applyNumberFormat="1" applyFont="1" applyFill="1" applyBorder="1">
      <alignment/>
      <protection/>
    </xf>
    <xf numFmtId="38" fontId="6" fillId="0" borderId="8" xfId="15" applyNumberFormat="1" applyFont="1" applyBorder="1">
      <alignment/>
      <protection/>
    </xf>
    <xf numFmtId="187" fontId="6" fillId="0" borderId="8" xfId="20" applyNumberFormat="1" applyFont="1" applyBorder="1" applyAlignment="1">
      <alignment horizontal="left" indent="1"/>
    </xf>
    <xf numFmtId="187" fontId="6" fillId="0" borderId="8" xfId="20" applyNumberFormat="1" applyFont="1" applyBorder="1" applyAlignment="1">
      <alignment horizontal="right"/>
    </xf>
    <xf numFmtId="43" fontId="6" fillId="0" borderId="0" xfId="20" applyFont="1" applyFill="1" applyAlignment="1">
      <alignment/>
    </xf>
    <xf numFmtId="43" fontId="6" fillId="0" borderId="0" xfId="20" applyFont="1" applyAlignment="1">
      <alignment/>
    </xf>
    <xf numFmtId="43" fontId="6" fillId="0" borderId="0" xfId="20" applyFont="1" applyFill="1" applyAlignment="1">
      <alignment horizontal="right"/>
    </xf>
    <xf numFmtId="40" fontId="6" fillId="0" borderId="0" xfId="15" applyNumberFormat="1" applyFont="1" applyAlignment="1">
      <alignment horizontal="right"/>
      <protection/>
    </xf>
    <xf numFmtId="40" fontId="6" fillId="0" borderId="0" xfId="15" applyNumberFormat="1" applyFont="1" applyFill="1" applyAlignment="1">
      <alignment horizontal="right"/>
      <protection/>
    </xf>
    <xf numFmtId="0" fontId="6" fillId="0" borderId="0" xfId="15" applyFont="1" applyFill="1" applyBorder="1">
      <alignment/>
      <protection/>
    </xf>
    <xf numFmtId="0" fontId="6" fillId="0" borderId="0" xfId="15" applyFont="1" applyFill="1" applyBorder="1" applyAlignment="1">
      <alignment horizontal="center"/>
      <protection/>
    </xf>
    <xf numFmtId="38" fontId="6" fillId="0" borderId="0" xfId="15" applyNumberFormat="1" applyFont="1" applyFill="1" applyBorder="1" applyAlignment="1">
      <alignment/>
      <protection/>
    </xf>
    <xf numFmtId="43" fontId="6" fillId="0" borderId="0" xfId="24" applyNumberFormat="1" applyFont="1" applyFill="1" applyBorder="1" applyAlignment="1">
      <alignment/>
      <protection/>
    </xf>
    <xf numFmtId="38" fontId="6" fillId="0" borderId="0" xfId="15" applyNumberFormat="1" applyFont="1" applyFill="1" applyBorder="1" applyAlignment="1">
      <alignment horizontal="center"/>
      <protection/>
    </xf>
    <xf numFmtId="38" fontId="6" fillId="0" borderId="0" xfId="15" applyNumberFormat="1" applyFont="1" applyAlignment="1">
      <alignment/>
      <protection/>
    </xf>
    <xf numFmtId="43" fontId="6" fillId="0" borderId="0" xfId="24" applyNumberFormat="1" applyFont="1" applyBorder="1" applyAlignment="1">
      <alignment/>
      <protection/>
    </xf>
    <xf numFmtId="0" fontId="6" fillId="0" borderId="0" xfId="15" applyFont="1" applyBorder="1" applyAlignment="1">
      <alignment/>
      <protection/>
    </xf>
    <xf numFmtId="188" fontId="6" fillId="0" borderId="0" xfId="15" applyNumberFormat="1" applyFont="1">
      <alignment/>
      <protection/>
    </xf>
    <xf numFmtId="0" fontId="6" fillId="0" borderId="0" xfId="24" applyFont="1" applyAlignment="1">
      <alignment horizontal="center" vertical="center"/>
      <protection/>
    </xf>
    <xf numFmtId="0" fontId="6" fillId="0" borderId="0" xfId="24" applyFont="1" applyAlignment="1">
      <alignment horizontal="center"/>
      <protection/>
    </xf>
    <xf numFmtId="0" fontId="6" fillId="0" borderId="0" xfId="24" applyFont="1" applyAlignment="1">
      <alignment horizontal="right" vertical="center"/>
      <protection/>
    </xf>
    <xf numFmtId="38" fontId="6" fillId="0" borderId="0" xfId="24" applyNumberFormat="1" applyFont="1" applyAlignment="1">
      <alignment horizontal="center" vertical="center"/>
      <protection/>
    </xf>
    <xf numFmtId="38" fontId="6" fillId="0" borderId="0" xfId="24" applyNumberFormat="1" applyFont="1" applyAlignment="1">
      <alignment horizontal="center"/>
      <protection/>
    </xf>
    <xf numFmtId="187" fontId="6" fillId="0" borderId="0" xfId="24" applyNumberFormat="1" applyFont="1">
      <alignment/>
      <protection/>
    </xf>
    <xf numFmtId="38" fontId="6" fillId="0" borderId="0" xfId="24" applyNumberFormat="1" applyFont="1" applyBorder="1" applyAlignment="1">
      <alignment horizontal="center"/>
      <protection/>
    </xf>
    <xf numFmtId="38" fontId="8" fillId="0" borderId="0" xfId="15" applyNumberFormat="1" applyFont="1">
      <alignment/>
      <protection/>
    </xf>
    <xf numFmtId="0" fontId="4" fillId="0" borderId="0" xfId="15" applyFont="1" applyAlignment="1" quotePrefix="1">
      <alignment horizontal="left"/>
      <protection/>
    </xf>
    <xf numFmtId="0" fontId="4" fillId="0" borderId="0" xfId="15" applyFont="1">
      <alignment/>
      <protection/>
    </xf>
    <xf numFmtId="15" fontId="6" fillId="0" borderId="0" xfId="15" applyNumberFormat="1" applyFont="1" applyBorder="1">
      <alignment/>
      <protection/>
    </xf>
    <xf numFmtId="0" fontId="4" fillId="0" borderId="0" xfId="19" applyFont="1">
      <alignment/>
      <protection/>
    </xf>
    <xf numFmtId="186" fontId="5" fillId="0" borderId="0" xfId="20" applyNumberFormat="1" applyFont="1" applyBorder="1" applyAlignment="1">
      <alignment/>
    </xf>
    <xf numFmtId="186" fontId="4" fillId="0" borderId="0" xfId="20" applyNumberFormat="1" applyFont="1" applyAlignment="1">
      <alignment/>
    </xf>
    <xf numFmtId="186" fontId="4" fillId="0" borderId="0" xfId="20" applyNumberFormat="1" applyFont="1" applyBorder="1" applyAlignment="1">
      <alignment/>
    </xf>
    <xf numFmtId="0" fontId="6" fillId="0" borderId="0" xfId="19" applyFont="1">
      <alignment/>
      <protection/>
    </xf>
    <xf numFmtId="0" fontId="6" fillId="0" borderId="1" xfId="19" applyFont="1" applyBorder="1" applyAlignment="1">
      <alignment horizontal="center"/>
      <protection/>
    </xf>
    <xf numFmtId="186" fontId="6" fillId="0" borderId="1" xfId="20" applyNumberFormat="1" applyFont="1" applyBorder="1" applyAlignment="1">
      <alignment/>
    </xf>
    <xf numFmtId="186" fontId="6" fillId="0" borderId="1" xfId="20" applyNumberFormat="1" applyFont="1" applyBorder="1" applyAlignment="1">
      <alignment horizontal="right"/>
    </xf>
    <xf numFmtId="186" fontId="6" fillId="0" borderId="0" xfId="20" applyNumberFormat="1" applyFont="1" applyFill="1" applyAlignment="1">
      <alignment horizontal="center"/>
    </xf>
    <xf numFmtId="186" fontId="6" fillId="0" borderId="0" xfId="20" applyNumberFormat="1" applyFont="1" applyBorder="1" applyAlignment="1">
      <alignment horizontal="center"/>
    </xf>
    <xf numFmtId="186" fontId="6" fillId="0" borderId="0" xfId="20" applyNumberFormat="1" applyFont="1" applyAlignment="1">
      <alignment horizontal="center"/>
    </xf>
    <xf numFmtId="0" fontId="6" fillId="0" borderId="0" xfId="15" applyFont="1" applyFill="1">
      <alignment/>
      <protection/>
    </xf>
    <xf numFmtId="187" fontId="6" fillId="0" borderId="0" xfId="20" applyNumberFormat="1" applyFont="1" applyAlignment="1">
      <alignment/>
    </xf>
    <xf numFmtId="0" fontId="6" fillId="0" borderId="0" xfId="15" applyFont="1" applyFill="1" applyAlignment="1">
      <alignment horizontal="center"/>
      <protection/>
    </xf>
    <xf numFmtId="186" fontId="6" fillId="0" borderId="0" xfId="20" applyNumberFormat="1" applyFont="1" applyFill="1" applyAlignment="1">
      <alignment/>
    </xf>
    <xf numFmtId="0" fontId="6" fillId="0" borderId="0" xfId="24" applyFont="1" applyAlignment="1">
      <alignment horizontal="left"/>
      <protection/>
    </xf>
    <xf numFmtId="186" fontId="6" fillId="0" borderId="6" xfId="20" applyNumberFormat="1" applyFont="1" applyFill="1" applyBorder="1" applyAlignment="1">
      <alignment horizontal="center"/>
    </xf>
    <xf numFmtId="41" fontId="6" fillId="0" borderId="0" xfId="21" applyFont="1" applyFill="1" applyAlignment="1">
      <alignment horizontal="center"/>
    </xf>
    <xf numFmtId="186" fontId="6" fillId="0" borderId="7" xfId="20" applyNumberFormat="1" applyFont="1" applyBorder="1" applyAlignment="1">
      <alignment horizontal="center"/>
    </xf>
    <xf numFmtId="187" fontId="6" fillId="0" borderId="12" xfId="20" applyNumberFormat="1" applyFont="1" applyBorder="1" applyAlignment="1">
      <alignment/>
    </xf>
    <xf numFmtId="187" fontId="6" fillId="0" borderId="13" xfId="20" applyNumberFormat="1" applyFont="1" applyBorder="1" applyAlignment="1">
      <alignment/>
    </xf>
    <xf numFmtId="186" fontId="6" fillId="0" borderId="2" xfId="20" applyNumberFormat="1" applyFont="1" applyFill="1" applyBorder="1" applyAlignment="1">
      <alignment/>
    </xf>
    <xf numFmtId="186" fontId="6" fillId="0" borderId="0" xfId="20" applyNumberFormat="1" applyFont="1" applyFill="1" applyBorder="1" applyAlignment="1">
      <alignment/>
    </xf>
    <xf numFmtId="187" fontId="6" fillId="0" borderId="14" xfId="20" applyNumberFormat="1" applyFont="1" applyBorder="1" applyAlignment="1">
      <alignment/>
    </xf>
    <xf numFmtId="187" fontId="6" fillId="0" borderId="7" xfId="20" applyNumberFormat="1" applyFont="1" applyBorder="1" applyAlignment="1">
      <alignment/>
    </xf>
    <xf numFmtId="186" fontId="6" fillId="0" borderId="2" xfId="20" applyNumberFormat="1" applyFont="1" applyBorder="1" applyAlignment="1">
      <alignment/>
    </xf>
    <xf numFmtId="187" fontId="6" fillId="0" borderId="0" xfId="15" applyNumberFormat="1" applyFont="1">
      <alignment/>
      <protection/>
    </xf>
    <xf numFmtId="187" fontId="6" fillId="0" borderId="9" xfId="20" applyNumberFormat="1" applyFont="1" applyBorder="1" applyAlignment="1">
      <alignment/>
    </xf>
    <xf numFmtId="187" fontId="6" fillId="0" borderId="3" xfId="20" applyNumberFormat="1" applyFont="1" applyBorder="1" applyAlignment="1">
      <alignment/>
    </xf>
    <xf numFmtId="43" fontId="6" fillId="0" borderId="0" xfId="20" applyFont="1" applyBorder="1" applyAlignment="1">
      <alignment/>
    </xf>
    <xf numFmtId="186" fontId="5" fillId="0" borderId="0" xfId="20" applyNumberFormat="1" applyFont="1" applyBorder="1" applyAlignment="1">
      <alignment horizontal="right"/>
    </xf>
    <xf numFmtId="0" fontId="6" fillId="0" borderId="0" xfId="16" applyFont="1" applyFill="1">
      <alignment/>
      <protection/>
    </xf>
    <xf numFmtId="0" fontId="4" fillId="0" borderId="0" xfId="16" applyFont="1" applyBorder="1" applyAlignment="1">
      <alignment horizontal="right"/>
      <protection/>
    </xf>
    <xf numFmtId="0" fontId="6" fillId="0" borderId="1" xfId="16" applyFont="1" applyBorder="1" applyAlignment="1">
      <alignment horizontal="right"/>
      <protection/>
    </xf>
    <xf numFmtId="0" fontId="4" fillId="0" borderId="0" xfId="16" applyFont="1" applyAlignment="1">
      <alignment horizontal="right"/>
      <protection/>
    </xf>
    <xf numFmtId="0" fontId="6" fillId="0" borderId="0" xfId="16" applyFont="1" quotePrefix="1">
      <alignment/>
      <protection/>
    </xf>
    <xf numFmtId="41" fontId="6" fillId="0" borderId="0" xfId="20" applyNumberFormat="1" applyFont="1" applyBorder="1" applyAlignment="1">
      <alignment horizontal="right"/>
    </xf>
    <xf numFmtId="41" fontId="6" fillId="0" borderId="0" xfId="20" applyNumberFormat="1" applyFont="1" applyFill="1" applyBorder="1" applyAlignment="1">
      <alignment horizontal="right"/>
    </xf>
    <xf numFmtId="0" fontId="8" fillId="0" borderId="0" xfId="16" applyFont="1" quotePrefix="1">
      <alignment/>
      <protection/>
    </xf>
    <xf numFmtId="196" fontId="6" fillId="0" borderId="0" xfId="20" applyNumberFormat="1" applyFont="1" applyBorder="1" applyAlignment="1">
      <alignment horizontal="right"/>
    </xf>
    <xf numFmtId="186" fontId="6" fillId="0" borderId="6" xfId="20" applyNumberFormat="1" applyFont="1" applyBorder="1" applyAlignment="1">
      <alignment horizontal="right"/>
    </xf>
    <xf numFmtId="186" fontId="6" fillId="0" borderId="7" xfId="20" applyNumberFormat="1" applyFont="1" applyFill="1" applyBorder="1" applyAlignment="1">
      <alignment horizontal="right"/>
    </xf>
    <xf numFmtId="186" fontId="6" fillId="0" borderId="7" xfId="20" applyNumberFormat="1" applyFont="1" applyBorder="1" applyAlignment="1">
      <alignment horizontal="right"/>
    </xf>
    <xf numFmtId="186" fontId="6" fillId="0" borderId="11" xfId="20" applyNumberFormat="1" applyFont="1" applyBorder="1" applyAlignment="1">
      <alignment horizontal="right"/>
    </xf>
    <xf numFmtId="186" fontId="6" fillId="0" borderId="8" xfId="20" applyNumberFormat="1" applyFont="1" applyBorder="1" applyAlignment="1">
      <alignment horizontal="right"/>
    </xf>
    <xf numFmtId="187" fontId="6" fillId="0" borderId="7" xfId="20" applyNumberFormat="1" applyFont="1" applyFill="1" applyBorder="1" applyAlignment="1">
      <alignment horizontal="right"/>
    </xf>
    <xf numFmtId="41" fontId="8" fillId="0" borderId="7" xfId="16" applyNumberFormat="1" applyFont="1" applyBorder="1">
      <alignment/>
      <protection/>
    </xf>
    <xf numFmtId="187" fontId="6" fillId="0" borderId="7" xfId="20" applyNumberFormat="1" applyFont="1" applyBorder="1" applyAlignment="1">
      <alignment horizontal="right"/>
    </xf>
    <xf numFmtId="41" fontId="6" fillId="0" borderId="7" xfId="20" applyNumberFormat="1" applyFont="1" applyBorder="1" applyAlignment="1">
      <alignment horizontal="right"/>
    </xf>
    <xf numFmtId="186" fontId="6" fillId="0" borderId="11" xfId="20" applyNumberFormat="1" applyFont="1" applyFill="1" applyBorder="1" applyAlignment="1">
      <alignment horizontal="right"/>
    </xf>
    <xf numFmtId="37" fontId="6" fillId="0" borderId="7" xfId="20" applyNumberFormat="1" applyFont="1" applyBorder="1" applyAlignment="1">
      <alignment horizontal="right"/>
    </xf>
    <xf numFmtId="196" fontId="6" fillId="0" borderId="7" xfId="20" applyNumberFormat="1" applyFont="1" applyBorder="1" applyAlignment="1">
      <alignment horizontal="right"/>
    </xf>
    <xf numFmtId="0" fontId="5" fillId="0" borderId="0" xfId="18" applyFont="1" applyBorder="1">
      <alignment/>
      <protection/>
    </xf>
    <xf numFmtId="0" fontId="4" fillId="0" borderId="0" xfId="15" applyFont="1" applyAlignment="1">
      <alignment horizontal="right"/>
      <protection/>
    </xf>
    <xf numFmtId="0" fontId="4" fillId="0" borderId="0" xfId="19" applyFont="1" applyBorder="1">
      <alignment/>
      <protection/>
    </xf>
    <xf numFmtId="0" fontId="4" fillId="0" borderId="0" xfId="15" applyFont="1" applyBorder="1">
      <alignment/>
      <protection/>
    </xf>
    <xf numFmtId="0" fontId="6" fillId="0" borderId="1" xfId="15" applyFont="1" applyBorder="1" applyAlignment="1">
      <alignment horizontal="right"/>
      <protection/>
    </xf>
    <xf numFmtId="187" fontId="6" fillId="0" borderId="0" xfId="20" applyNumberFormat="1" applyFont="1" applyFill="1" applyAlignment="1">
      <alignment/>
    </xf>
    <xf numFmtId="0" fontId="6" fillId="0" borderId="0" xfId="24" applyFont="1" applyAlignment="1">
      <alignment/>
      <protection/>
    </xf>
    <xf numFmtId="0" fontId="4" fillId="0" borderId="0" xfId="24" applyFont="1" applyAlignment="1">
      <alignment horizontal="left"/>
      <protection/>
    </xf>
    <xf numFmtId="187" fontId="6" fillId="0" borderId="3" xfId="15" applyNumberFormat="1" applyFont="1" applyBorder="1">
      <alignment/>
      <protection/>
    </xf>
    <xf numFmtId="187" fontId="6" fillId="0" borderId="3" xfId="15" applyNumberFormat="1" applyFont="1" applyFill="1" applyBorder="1">
      <alignment/>
      <protection/>
    </xf>
    <xf numFmtId="187" fontId="6" fillId="0" borderId="15" xfId="20" applyNumberFormat="1" applyFont="1" applyBorder="1" applyAlignment="1">
      <alignment/>
    </xf>
    <xf numFmtId="0" fontId="6" fillId="0" borderId="6" xfId="15" applyFont="1" applyBorder="1">
      <alignment/>
      <protection/>
    </xf>
    <xf numFmtId="187" fontId="6" fillId="0" borderId="8" xfId="20" applyNumberFormat="1" applyFont="1" applyBorder="1" applyAlignment="1">
      <alignment/>
    </xf>
    <xf numFmtId="187" fontId="6" fillId="0" borderId="16" xfId="20" applyNumberFormat="1" applyFont="1" applyBorder="1" applyAlignment="1">
      <alignment/>
    </xf>
    <xf numFmtId="187" fontId="6" fillId="0" borderId="7" xfId="20" applyNumberFormat="1" applyFont="1" applyFill="1" applyBorder="1" applyAlignment="1">
      <alignment/>
    </xf>
    <xf numFmtId="187" fontId="6" fillId="0" borderId="8" xfId="20" applyNumberFormat="1" applyFont="1" applyFill="1" applyBorder="1" applyAlignment="1">
      <alignment/>
    </xf>
    <xf numFmtId="187" fontId="6" fillId="0" borderId="16" xfId="20" applyNumberFormat="1" applyFont="1" applyFill="1" applyBorder="1" applyAlignment="1">
      <alignment/>
    </xf>
    <xf numFmtId="0" fontId="4" fillId="0" borderId="0" xfId="24" applyFont="1">
      <alignment/>
      <protection/>
    </xf>
    <xf numFmtId="0" fontId="6" fillId="0" borderId="6" xfId="15" applyFont="1" applyBorder="1" applyAlignment="1">
      <alignment horizontal="center"/>
      <protection/>
    </xf>
    <xf numFmtId="0" fontId="6" fillId="0" borderId="7" xfId="15" applyFont="1" applyBorder="1" applyAlignment="1">
      <alignment horizontal="center"/>
      <protection/>
    </xf>
    <xf numFmtId="0" fontId="6" fillId="0" borderId="8" xfId="15" applyFont="1" applyBorder="1" applyAlignment="1">
      <alignment horizontal="center"/>
      <protection/>
    </xf>
    <xf numFmtId="43" fontId="6" fillId="0" borderId="6" xfId="20" applyFont="1" applyFill="1" applyBorder="1" applyAlignment="1">
      <alignment/>
    </xf>
    <xf numFmtId="43" fontId="6" fillId="0" borderId="7" xfId="20" applyFont="1" applyFill="1" applyBorder="1" applyAlignment="1">
      <alignment/>
    </xf>
    <xf numFmtId="43" fontId="6" fillId="0" borderId="8" xfId="20" applyFont="1" applyFill="1" applyBorder="1" applyAlignment="1">
      <alignment horizontal="right"/>
    </xf>
    <xf numFmtId="40" fontId="6" fillId="0" borderId="7" xfId="15" applyNumberFormat="1" applyFont="1" applyFill="1" applyBorder="1">
      <alignment/>
      <protection/>
    </xf>
    <xf numFmtId="43" fontId="6" fillId="0" borderId="7" xfId="20" applyFont="1" applyBorder="1" applyAlignment="1">
      <alignment/>
    </xf>
    <xf numFmtId="38" fontId="6" fillId="0" borderId="6" xfId="15" applyNumberFormat="1" applyFont="1" applyBorder="1" applyAlignment="1">
      <alignment horizontal="right"/>
      <protection/>
    </xf>
    <xf numFmtId="38" fontId="6" fillId="0" borderId="8" xfId="15" applyNumberFormat="1" applyFont="1" applyBorder="1" applyAlignment="1" quotePrefix="1">
      <alignment horizontal="right"/>
      <protection/>
    </xf>
    <xf numFmtId="0" fontId="4" fillId="0" borderId="6" xfId="15" applyFont="1" applyBorder="1" applyAlignment="1">
      <alignment horizontal="center"/>
      <protection/>
    </xf>
    <xf numFmtId="186" fontId="6" fillId="0" borderId="2" xfId="20" applyNumberFormat="1" applyFont="1" applyFill="1" applyBorder="1" applyAlignment="1">
      <alignment horizontal="center"/>
    </xf>
    <xf numFmtId="186" fontId="6" fillId="0" borderId="6" xfId="20" applyNumberFormat="1" applyFont="1" applyBorder="1" applyAlignment="1">
      <alignment horizontal="center"/>
    </xf>
    <xf numFmtId="186" fontId="6" fillId="0" borderId="2" xfId="20" applyNumberFormat="1" applyFont="1" applyBorder="1" applyAlignment="1">
      <alignment horizontal="center"/>
    </xf>
    <xf numFmtId="186" fontId="6" fillId="0" borderId="8" xfId="20" applyNumberFormat="1" applyFont="1" applyFill="1" applyBorder="1" applyAlignment="1">
      <alignment horizontal="center"/>
    </xf>
    <xf numFmtId="186" fontId="6" fillId="0" borderId="8" xfId="20" applyNumberFormat="1" applyFont="1" applyBorder="1" applyAlignment="1">
      <alignment horizontal="center"/>
    </xf>
    <xf numFmtId="0" fontId="6" fillId="2" borderId="6" xfId="15" applyFont="1" applyFill="1" applyBorder="1" applyAlignment="1">
      <alignment horizontal="center"/>
      <protection/>
    </xf>
    <xf numFmtId="0" fontId="6" fillId="2" borderId="7" xfId="15" applyFont="1" applyFill="1" applyBorder="1" applyAlignment="1">
      <alignment horizontal="center"/>
      <protection/>
    </xf>
    <xf numFmtId="0" fontId="6" fillId="2" borderId="8" xfId="15" applyFont="1" applyFill="1" applyBorder="1" applyAlignment="1">
      <alignment horizontal="center"/>
      <protection/>
    </xf>
    <xf numFmtId="38" fontId="6" fillId="2" borderId="6" xfId="15" applyNumberFormat="1" applyFont="1" applyFill="1" applyBorder="1" applyAlignment="1">
      <alignment horizontal="right"/>
      <protection/>
    </xf>
    <xf numFmtId="38" fontId="6" fillId="2" borderId="7" xfId="15" applyNumberFormat="1" applyFont="1" applyFill="1" applyBorder="1" applyAlignment="1">
      <alignment horizontal="right"/>
      <protection/>
    </xf>
    <xf numFmtId="0" fontId="6" fillId="2" borderId="7" xfId="20" applyNumberFormat="1" applyFont="1" applyFill="1" applyBorder="1" applyAlignment="1" quotePrefix="1">
      <alignment horizontal="right"/>
    </xf>
    <xf numFmtId="0" fontId="6" fillId="2" borderId="8" xfId="15" applyFont="1" applyFill="1" applyBorder="1" applyAlignment="1">
      <alignment horizontal="right"/>
      <protection/>
    </xf>
    <xf numFmtId="186" fontId="6" fillId="0" borderId="2" xfId="20" applyNumberFormat="1" applyFont="1" applyBorder="1" applyAlignment="1">
      <alignment horizontal="right"/>
    </xf>
    <xf numFmtId="43" fontId="6" fillId="0" borderId="7" xfId="20" applyFont="1" applyFill="1" applyBorder="1" applyAlignment="1">
      <alignment horizontal="right"/>
    </xf>
    <xf numFmtId="186" fontId="6" fillId="0" borderId="13" xfId="20" applyNumberFormat="1" applyFont="1" applyFill="1" applyBorder="1" applyAlignment="1">
      <alignment horizontal="center"/>
    </xf>
    <xf numFmtId="43" fontId="6" fillId="0" borderId="13" xfId="20" applyFont="1" applyBorder="1" applyAlignment="1">
      <alignment horizontal="right"/>
    </xf>
    <xf numFmtId="43" fontId="6" fillId="0" borderId="17" xfId="20" applyFont="1" applyBorder="1" applyAlignment="1">
      <alignment horizontal="right"/>
    </xf>
    <xf numFmtId="0" fontId="6" fillId="0" borderId="7" xfId="20" applyNumberFormat="1" applyFont="1" applyFill="1" applyBorder="1" applyAlignment="1">
      <alignment horizontal="right"/>
    </xf>
    <xf numFmtId="43" fontId="6" fillId="0" borderId="8" xfId="20" applyFont="1" applyBorder="1" applyAlignment="1">
      <alignment horizontal="right"/>
    </xf>
    <xf numFmtId="0" fontId="6" fillId="2" borderId="7" xfId="15" applyFont="1" applyFill="1" applyBorder="1" applyAlignment="1">
      <alignment horizontal="right"/>
      <protection/>
    </xf>
    <xf numFmtId="0" fontId="6" fillId="0" borderId="6" xfId="15" applyFont="1" applyBorder="1" applyAlignment="1">
      <alignment horizontal="right"/>
      <protection/>
    </xf>
    <xf numFmtId="0" fontId="6" fillId="0" borderId="8" xfId="15" applyFont="1" applyBorder="1" applyAlignment="1" quotePrefix="1">
      <alignment horizontal="right"/>
      <protection/>
    </xf>
    <xf numFmtId="0" fontId="6" fillId="0" borderId="6" xfId="15" applyFont="1" applyFill="1" applyBorder="1" applyAlignment="1">
      <alignment horizontal="right"/>
      <protection/>
    </xf>
    <xf numFmtId="0" fontId="6" fillId="0" borderId="8" xfId="15" applyFont="1" applyFill="1" applyBorder="1" applyAlignment="1" quotePrefix="1">
      <alignment horizontal="right"/>
      <protection/>
    </xf>
    <xf numFmtId="187" fontId="6" fillId="0" borderId="6" xfId="20" applyNumberFormat="1" applyFont="1" applyBorder="1" applyAlignment="1">
      <alignment/>
    </xf>
    <xf numFmtId="187" fontId="6" fillId="0" borderId="6" xfId="20" applyNumberFormat="1" applyFont="1" applyFill="1" applyBorder="1" applyAlignment="1">
      <alignment/>
    </xf>
    <xf numFmtId="0" fontId="8" fillId="0" borderId="8" xfId="15" applyFont="1" applyBorder="1" applyAlignment="1">
      <alignment horizontal="center"/>
      <protection/>
    </xf>
    <xf numFmtId="0" fontId="6" fillId="0" borderId="18" xfId="15" applyNumberFormat="1" applyFont="1" applyBorder="1" applyAlignment="1">
      <alignment horizontal="right"/>
      <protection/>
    </xf>
    <xf numFmtId="38" fontId="6" fillId="0" borderId="13" xfId="15" applyNumberFormat="1" applyFont="1" applyBorder="1" applyAlignment="1">
      <alignment horizontal="right"/>
      <protection/>
    </xf>
    <xf numFmtId="38" fontId="6" fillId="0" borderId="18" xfId="15" applyNumberFormat="1" applyFont="1" applyBorder="1" applyAlignment="1">
      <alignment horizontal="right"/>
      <protection/>
    </xf>
    <xf numFmtId="187" fontId="6" fillId="0" borderId="0" xfId="20" applyNumberFormat="1" applyFont="1" applyBorder="1" applyAlignment="1">
      <alignment/>
    </xf>
    <xf numFmtId="38" fontId="6" fillId="0" borderId="19" xfId="15" applyNumberFormat="1" applyFont="1" applyBorder="1" applyAlignment="1">
      <alignment horizontal="right"/>
      <protection/>
    </xf>
    <xf numFmtId="38" fontId="6" fillId="0" borderId="17" xfId="15" applyNumberFormat="1" applyFont="1" applyBorder="1" applyAlignment="1">
      <alignment horizontal="right"/>
      <protection/>
    </xf>
    <xf numFmtId="0" fontId="6" fillId="2" borderId="6" xfId="15" applyFont="1" applyFill="1" applyBorder="1" applyAlignment="1">
      <alignment horizontal="right"/>
      <protection/>
    </xf>
    <xf numFmtId="191" fontId="6" fillId="2" borderId="20" xfId="15" applyNumberFormat="1" applyFont="1" applyFill="1" applyBorder="1" applyAlignment="1">
      <alignment horizontal="center"/>
      <protection/>
    </xf>
    <xf numFmtId="191" fontId="6" fillId="2" borderId="14" xfId="15" applyNumberFormat="1" applyFont="1" applyFill="1" applyBorder="1" applyAlignment="1">
      <alignment horizontal="center"/>
      <protection/>
    </xf>
    <xf numFmtId="0" fontId="4" fillId="0" borderId="0" xfId="18" applyFont="1" applyAlignment="1">
      <alignment horizontal="left"/>
      <protection/>
    </xf>
    <xf numFmtId="186" fontId="6" fillId="2" borderId="20" xfId="20" applyNumberFormat="1" applyFont="1" applyFill="1" applyBorder="1" applyAlignment="1">
      <alignment horizontal="center"/>
    </xf>
    <xf numFmtId="186" fontId="6" fillId="2" borderId="14" xfId="20" applyNumberFormat="1" applyFont="1" applyFill="1" applyBorder="1" applyAlignment="1">
      <alignment horizontal="center"/>
    </xf>
    <xf numFmtId="0" fontId="4"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54</xdr:row>
      <xdr:rowOff>0</xdr:rowOff>
    </xdr:from>
    <xdr:to>
      <xdr:col>12</xdr:col>
      <xdr:colOff>85725</xdr:colOff>
      <xdr:row>54</xdr:row>
      <xdr:rowOff>0</xdr:rowOff>
    </xdr:to>
    <xdr:sp>
      <xdr:nvSpPr>
        <xdr:cNvPr id="1" name="Text 1"/>
        <xdr:cNvSpPr txBox="1">
          <a:spLocks noChangeArrowheads="1"/>
        </xdr:cNvSpPr>
      </xdr:nvSpPr>
      <xdr:spPr>
        <a:xfrm>
          <a:off x="228600" y="9391650"/>
          <a:ext cx="70294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7\c\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A276"/>
  <sheetViews>
    <sheetView workbookViewId="0" topLeftCell="A1">
      <selection activeCell="C14" sqref="C14"/>
    </sheetView>
  </sheetViews>
  <sheetFormatPr defaultColWidth="9.00390625" defaultRowHeight="15.75"/>
  <cols>
    <col min="1" max="1" width="1.37890625" style="9" customWidth="1"/>
    <col min="2" max="2" width="4.875" style="9" customWidth="1"/>
    <col min="3" max="3" width="19.75390625" style="9" customWidth="1"/>
    <col min="4" max="4" width="6.50390625" style="6" customWidth="1"/>
    <col min="5" max="5" width="1.25" style="9" customWidth="1"/>
    <col min="6" max="6" width="13.375" style="52" customWidth="1"/>
    <col min="7" max="7" width="13.50390625" style="62" customWidth="1"/>
    <col min="8" max="8" width="1.75390625" style="62" customWidth="1"/>
    <col min="9" max="9" width="12.875" style="165" customWidth="1"/>
    <col min="10" max="10" width="13.375" style="52" customWidth="1"/>
    <col min="11" max="11" width="10.50390625" style="9" customWidth="1"/>
    <col min="12" max="12" width="15.125" style="74" hidden="1" customWidth="1"/>
    <col min="13" max="13" width="5.625" style="16" customWidth="1"/>
    <col min="14" max="15" width="13.625" style="16" customWidth="1"/>
    <col min="16" max="16" width="11.625" style="16" customWidth="1"/>
    <col min="17" max="17" width="12.75390625" style="16" customWidth="1"/>
    <col min="18" max="18" width="8.00390625" style="16" customWidth="1"/>
    <col min="19" max="16384" width="8.00390625" style="9" customWidth="1"/>
  </cols>
  <sheetData>
    <row r="1" spans="2:11" ht="15">
      <c r="B1" s="286" t="s">
        <v>108</v>
      </c>
      <c r="C1" s="286"/>
      <c r="D1" s="286"/>
      <c r="E1" s="286"/>
      <c r="F1" s="286"/>
      <c r="G1" s="286"/>
      <c r="H1" s="286"/>
      <c r="I1" s="286"/>
      <c r="J1" s="286"/>
      <c r="K1" s="73"/>
    </row>
    <row r="2" spans="2:11" ht="15">
      <c r="B2" s="286" t="s">
        <v>0</v>
      </c>
      <c r="C2" s="286"/>
      <c r="D2" s="286"/>
      <c r="E2" s="286"/>
      <c r="F2" s="286"/>
      <c r="G2" s="286"/>
      <c r="H2" s="286"/>
      <c r="I2" s="286"/>
      <c r="J2" s="286"/>
      <c r="K2" s="73"/>
    </row>
    <row r="3" spans="2:11" ht="15">
      <c r="B3" s="4"/>
      <c r="C3" s="75"/>
      <c r="D3" s="75"/>
      <c r="E3" s="76"/>
      <c r="F3" s="76"/>
      <c r="G3" s="77"/>
      <c r="H3" s="77"/>
      <c r="I3" s="78"/>
      <c r="J3" s="76"/>
      <c r="K3" s="73"/>
    </row>
    <row r="4" spans="2:11" ht="15">
      <c r="B4" s="286" t="s">
        <v>1</v>
      </c>
      <c r="C4" s="286"/>
      <c r="D4" s="286"/>
      <c r="E4" s="286"/>
      <c r="F4" s="286"/>
      <c r="G4" s="286"/>
      <c r="H4" s="286"/>
      <c r="I4" s="286"/>
      <c r="J4" s="286"/>
      <c r="K4" s="73"/>
    </row>
    <row r="5" spans="2:11" ht="15">
      <c r="B5" s="286" t="s">
        <v>111</v>
      </c>
      <c r="C5" s="286"/>
      <c r="D5" s="286"/>
      <c r="E5" s="286"/>
      <c r="F5" s="286"/>
      <c r="G5" s="286"/>
      <c r="H5" s="286"/>
      <c r="I5" s="286"/>
      <c r="J5" s="286"/>
      <c r="K5" s="73"/>
    </row>
    <row r="6" spans="2:11" ht="15">
      <c r="B6" s="1"/>
      <c r="C6" s="75"/>
      <c r="D6" s="75"/>
      <c r="E6" s="76"/>
      <c r="F6" s="76"/>
      <c r="G6" s="77"/>
      <c r="H6" s="77"/>
      <c r="I6" s="78"/>
      <c r="J6" s="76"/>
      <c r="K6" s="73"/>
    </row>
    <row r="7" spans="2:11" ht="15">
      <c r="B7" s="4" t="s">
        <v>2</v>
      </c>
      <c r="C7" s="75"/>
      <c r="D7" s="75"/>
      <c r="E7" s="76"/>
      <c r="F7" s="76"/>
      <c r="G7" s="77"/>
      <c r="H7" s="77"/>
      <c r="I7" s="78"/>
      <c r="J7" s="76"/>
      <c r="K7" s="73"/>
    </row>
    <row r="8" spans="2:11" ht="15">
      <c r="B8" s="22"/>
      <c r="C8" s="79"/>
      <c r="D8" s="79"/>
      <c r="E8" s="73"/>
      <c r="F8" s="73"/>
      <c r="G8" s="80"/>
      <c r="H8" s="80"/>
      <c r="I8" s="55"/>
      <c r="J8" s="73"/>
      <c r="K8" s="73"/>
    </row>
    <row r="9" spans="2:11" ht="15.75" thickBot="1">
      <c r="B9" s="22"/>
      <c r="C9" s="79"/>
      <c r="D9" s="81"/>
      <c r="E9" s="73"/>
      <c r="F9" s="56" t="s">
        <v>97</v>
      </c>
      <c r="G9" s="56" t="s">
        <v>97</v>
      </c>
      <c r="H9" s="80"/>
      <c r="I9" s="56" t="s">
        <v>97</v>
      </c>
      <c r="J9" s="56" t="s">
        <v>97</v>
      </c>
      <c r="K9" s="73"/>
    </row>
    <row r="10" spans="6:12" ht="6.75" customHeight="1">
      <c r="F10" s="2"/>
      <c r="G10" s="82"/>
      <c r="I10" s="83"/>
      <c r="J10" s="2"/>
      <c r="L10" s="84" t="s">
        <v>3</v>
      </c>
    </row>
    <row r="11" spans="4:12" ht="15">
      <c r="D11" s="57" t="s">
        <v>7</v>
      </c>
      <c r="F11" s="284" t="s">
        <v>91</v>
      </c>
      <c r="G11" s="285"/>
      <c r="H11" s="58"/>
      <c r="I11" s="284" t="s">
        <v>92</v>
      </c>
      <c r="J11" s="285"/>
      <c r="L11" s="85" t="s">
        <v>4</v>
      </c>
    </row>
    <row r="12" spans="4:12" ht="15">
      <c r="D12" s="240"/>
      <c r="F12" s="277" t="s">
        <v>85</v>
      </c>
      <c r="G12" s="278" t="s">
        <v>75</v>
      </c>
      <c r="I12" s="277" t="s">
        <v>85</v>
      </c>
      <c r="J12" s="278" t="s">
        <v>75</v>
      </c>
      <c r="L12" s="53" t="s">
        <v>5</v>
      </c>
    </row>
    <row r="13" spans="4:12" ht="15">
      <c r="D13" s="240"/>
      <c r="F13" s="279" t="s">
        <v>74</v>
      </c>
      <c r="G13" s="278" t="s">
        <v>76</v>
      </c>
      <c r="I13" s="279" t="s">
        <v>74</v>
      </c>
      <c r="J13" s="278" t="s">
        <v>76</v>
      </c>
      <c r="L13" s="53" t="s">
        <v>6</v>
      </c>
    </row>
    <row r="14" spans="4:12" ht="15">
      <c r="D14" s="240"/>
      <c r="F14" s="279" t="s">
        <v>73</v>
      </c>
      <c r="G14" s="278" t="s">
        <v>73</v>
      </c>
      <c r="I14" s="279" t="s">
        <v>77</v>
      </c>
      <c r="J14" s="278" t="s">
        <v>78</v>
      </c>
      <c r="L14" s="53"/>
    </row>
    <row r="15" spans="4:18" s="59" customFormat="1" ht="15">
      <c r="D15" s="276"/>
      <c r="E15" s="5"/>
      <c r="F15" s="281" t="s">
        <v>112</v>
      </c>
      <c r="G15" s="282" t="s">
        <v>113</v>
      </c>
      <c r="H15" s="63"/>
      <c r="I15" s="281" t="str">
        <f>+F15</f>
        <v>30.6.2005</v>
      </c>
      <c r="J15" s="282" t="str">
        <f>+G15</f>
        <v>30.6.2004</v>
      </c>
      <c r="L15" s="60" t="s">
        <v>8</v>
      </c>
      <c r="M15" s="61"/>
      <c r="N15" s="61"/>
      <c r="O15" s="61"/>
      <c r="P15" s="61"/>
      <c r="Q15" s="61"/>
      <c r="R15" s="61"/>
    </row>
    <row r="16" spans="4:12" ht="6.75" customHeight="1" thickBot="1">
      <c r="D16" s="8"/>
      <c r="E16" s="86"/>
      <c r="F16" s="87"/>
      <c r="G16" s="87"/>
      <c r="H16" s="63"/>
      <c r="I16" s="87"/>
      <c r="J16" s="87"/>
      <c r="L16" s="53"/>
    </row>
    <row r="17" spans="4:12" ht="15">
      <c r="D17" s="86"/>
      <c r="E17" s="86"/>
      <c r="F17" s="63"/>
      <c r="G17" s="63"/>
      <c r="H17" s="63"/>
      <c r="I17" s="63"/>
      <c r="J17" s="63"/>
      <c r="L17" s="53"/>
    </row>
    <row r="18" spans="4:12" ht="15">
      <c r="D18" s="249" t="s">
        <v>7</v>
      </c>
      <c r="E18" s="86"/>
      <c r="F18" s="247" t="s">
        <v>4</v>
      </c>
      <c r="G18" s="247" t="s">
        <v>4</v>
      </c>
      <c r="H18" s="63"/>
      <c r="I18" s="247" t="s">
        <v>4</v>
      </c>
      <c r="J18" s="247" t="s">
        <v>4</v>
      </c>
      <c r="L18" s="53"/>
    </row>
    <row r="19" spans="4:17" ht="15">
      <c r="D19" s="241"/>
      <c r="F19" s="248" t="s">
        <v>86</v>
      </c>
      <c r="G19" s="248" t="s">
        <v>86</v>
      </c>
      <c r="I19" s="248" t="s">
        <v>86</v>
      </c>
      <c r="J19" s="248" t="s">
        <v>86</v>
      </c>
      <c r="L19" s="53" t="s">
        <v>9</v>
      </c>
      <c r="N19" s="7"/>
      <c r="O19" s="7"/>
      <c r="P19" s="7"/>
      <c r="Q19" s="7"/>
    </row>
    <row r="20" spans="6:17" ht="15">
      <c r="F20" s="64"/>
      <c r="G20" s="64"/>
      <c r="I20" s="64"/>
      <c r="J20" s="64"/>
      <c r="L20" s="53"/>
      <c r="N20" s="7"/>
      <c r="O20" s="7"/>
      <c r="P20" s="7"/>
      <c r="Q20" s="7"/>
    </row>
    <row r="21" spans="4:13" ht="15">
      <c r="D21" s="239"/>
      <c r="F21" s="88"/>
      <c r="G21" s="88"/>
      <c r="H21" s="53"/>
      <c r="I21" s="88"/>
      <c r="J21" s="88"/>
      <c r="L21" s="85" t="s">
        <v>10</v>
      </c>
      <c r="M21" s="89"/>
    </row>
    <row r="22" spans="2:17" ht="15">
      <c r="B22" s="9" t="s">
        <v>11</v>
      </c>
      <c r="D22" s="240" t="s">
        <v>109</v>
      </c>
      <c r="F22" s="90">
        <f>+I22-66985</f>
        <v>64001</v>
      </c>
      <c r="G22" s="91">
        <v>75132</v>
      </c>
      <c r="H22" s="92"/>
      <c r="I22" s="91">
        <v>130986</v>
      </c>
      <c r="J22" s="91">
        <v>133126</v>
      </c>
      <c r="K22" s="62"/>
      <c r="L22" s="65">
        <f>ROUND(116606793.56,-3)/1000</f>
        <v>116607</v>
      </c>
      <c r="M22" s="89"/>
      <c r="N22" s="93"/>
      <c r="O22" s="30"/>
      <c r="P22" s="30"/>
      <c r="Q22" s="94"/>
    </row>
    <row r="23" spans="2:17" ht="15">
      <c r="B23" s="9" t="s">
        <v>12</v>
      </c>
      <c r="D23" s="240"/>
      <c r="F23" s="95">
        <f>+I23+36834</f>
        <v>-33396</v>
      </c>
      <c r="G23" s="96">
        <v>-42874</v>
      </c>
      <c r="H23" s="97"/>
      <c r="I23" s="96">
        <v>-70230</v>
      </c>
      <c r="J23" s="96">
        <v>-76330</v>
      </c>
      <c r="K23" s="62"/>
      <c r="L23" s="65">
        <f>ROUND(-54020255.86,-3)/1000</f>
        <v>-54020</v>
      </c>
      <c r="M23" s="89"/>
      <c r="N23" s="98"/>
      <c r="O23" s="99"/>
      <c r="P23" s="99"/>
      <c r="Q23" s="94"/>
    </row>
    <row r="24" spans="4:17" ht="3.75" customHeight="1">
      <c r="D24" s="240"/>
      <c r="F24" s="90"/>
      <c r="G24" s="100"/>
      <c r="H24" s="70"/>
      <c r="I24" s="90"/>
      <c r="J24" s="90"/>
      <c r="K24" s="62"/>
      <c r="L24" s="65"/>
      <c r="M24" s="89"/>
      <c r="N24" s="93"/>
      <c r="O24" s="93"/>
      <c r="P24" s="93"/>
      <c r="Q24" s="101"/>
    </row>
    <row r="25" spans="2:17" ht="15">
      <c r="B25" s="102" t="s">
        <v>13</v>
      </c>
      <c r="D25" s="240"/>
      <c r="F25" s="90">
        <f>F22+F23</f>
        <v>30605</v>
      </c>
      <c r="G25" s="103">
        <f>SUM(G22:G23)</f>
        <v>32258</v>
      </c>
      <c r="H25" s="104"/>
      <c r="I25" s="90">
        <f>SUM(I22:I23)</f>
        <v>60756</v>
      </c>
      <c r="J25" s="90">
        <f>SUM(J22:J23)</f>
        <v>56796</v>
      </c>
      <c r="K25" s="62"/>
      <c r="L25" s="65">
        <f>SUM(L22:L24)</f>
        <v>62587</v>
      </c>
      <c r="M25" s="89"/>
      <c r="N25" s="93"/>
      <c r="O25" s="93"/>
      <c r="P25" s="93"/>
      <c r="Q25" s="101"/>
    </row>
    <row r="26" spans="2:17" ht="15">
      <c r="B26" s="9" t="s">
        <v>14</v>
      </c>
      <c r="D26" s="240"/>
      <c r="F26" s="90">
        <f>+I26-771</f>
        <v>765</v>
      </c>
      <c r="G26" s="91">
        <v>650</v>
      </c>
      <c r="H26" s="104"/>
      <c r="I26" s="91">
        <v>1536</v>
      </c>
      <c r="J26" s="91">
        <v>2235</v>
      </c>
      <c r="K26" s="62"/>
      <c r="L26" s="65">
        <f>ROUND(803708.41,-3)/1000</f>
        <v>804</v>
      </c>
      <c r="M26" s="89"/>
      <c r="N26" s="93"/>
      <c r="O26" s="30"/>
      <c r="P26" s="30"/>
      <c r="Q26" s="94"/>
    </row>
    <row r="27" spans="2:17" ht="15">
      <c r="B27" s="9" t="s">
        <v>15</v>
      </c>
      <c r="D27" s="240"/>
      <c r="F27" s="105">
        <f>+I27+73</f>
        <v>-456</v>
      </c>
      <c r="G27" s="106">
        <v>-69</v>
      </c>
      <c r="H27" s="104"/>
      <c r="I27" s="106">
        <v>-529</v>
      </c>
      <c r="J27" s="106">
        <v>-131</v>
      </c>
      <c r="K27" s="62"/>
      <c r="L27" s="65">
        <f>ROUND(-51414.3,-3)/1000</f>
        <v>-51</v>
      </c>
      <c r="M27" s="89"/>
      <c r="N27" s="98"/>
      <c r="O27" s="99"/>
      <c r="P27" s="99"/>
      <c r="Q27" s="94"/>
    </row>
    <row r="28" spans="2:17" ht="15">
      <c r="B28" s="9" t="s">
        <v>16</v>
      </c>
      <c r="D28" s="240"/>
      <c r="F28" s="107"/>
      <c r="G28" s="91"/>
      <c r="H28" s="108"/>
      <c r="I28" s="91"/>
      <c r="J28" s="91"/>
      <c r="K28" s="62"/>
      <c r="L28" s="65"/>
      <c r="M28" s="89"/>
      <c r="N28" s="109"/>
      <c r="O28" s="30"/>
      <c r="P28" s="30"/>
      <c r="Q28" s="94"/>
    </row>
    <row r="29" spans="2:17" ht="15">
      <c r="B29" s="9" t="s">
        <v>17</v>
      </c>
      <c r="D29" s="240"/>
      <c r="F29" s="105">
        <f>+I29+3663</f>
        <v>-3031</v>
      </c>
      <c r="G29" s="106">
        <v>-2315</v>
      </c>
      <c r="H29" s="110"/>
      <c r="I29" s="106">
        <f>-5988-706</f>
        <v>-6694</v>
      </c>
      <c r="J29" s="106">
        <v>-5094</v>
      </c>
      <c r="K29" s="62"/>
      <c r="L29" s="65">
        <f>ROUND((-3455235.86-231372.86),-3)/1000</f>
        <v>-3687</v>
      </c>
      <c r="M29" s="89"/>
      <c r="N29" s="98"/>
      <c r="O29" s="99"/>
      <c r="P29" s="99"/>
      <c r="Q29" s="94"/>
    </row>
    <row r="30" spans="4:17" ht="3.75" customHeight="1">
      <c r="D30" s="240"/>
      <c r="F30" s="111"/>
      <c r="G30" s="112"/>
      <c r="H30" s="113"/>
      <c r="I30" s="111"/>
      <c r="J30" s="111"/>
      <c r="K30" s="62"/>
      <c r="L30" s="65"/>
      <c r="M30" s="89"/>
      <c r="N30" s="93"/>
      <c r="O30" s="93"/>
      <c r="P30" s="93"/>
      <c r="Q30" s="101"/>
    </row>
    <row r="31" spans="2:17" ht="15">
      <c r="B31" s="102" t="s">
        <v>18</v>
      </c>
      <c r="D31" s="240"/>
      <c r="F31" s="90">
        <f>SUM(F25:F30)</f>
        <v>27883</v>
      </c>
      <c r="G31" s="103">
        <f>SUM(G25:G30)</f>
        <v>30524</v>
      </c>
      <c r="H31" s="114"/>
      <c r="I31" s="90">
        <f>SUM(I24:I29)</f>
        <v>55069</v>
      </c>
      <c r="J31" s="90">
        <f>SUM(J24:J29)</f>
        <v>53806</v>
      </c>
      <c r="K31" s="62"/>
      <c r="L31" s="65">
        <f>SUM(L25:L30)</f>
        <v>59653</v>
      </c>
      <c r="M31" s="89"/>
      <c r="N31" s="93"/>
      <c r="O31" s="93"/>
      <c r="P31" s="93"/>
      <c r="Q31" s="101"/>
    </row>
    <row r="32" spans="2:17" ht="15">
      <c r="B32" s="9" t="s">
        <v>19</v>
      </c>
      <c r="D32" s="240"/>
      <c r="F32" s="105">
        <f>+I32+521</f>
        <v>-288</v>
      </c>
      <c r="G32" s="103">
        <v>-1498</v>
      </c>
      <c r="H32" s="104"/>
      <c r="I32" s="106">
        <v>-809</v>
      </c>
      <c r="J32" s="106">
        <v>-1934</v>
      </c>
      <c r="K32" s="62"/>
      <c r="L32" s="65">
        <f>ROUND((-811648.44-29325),-3)/1000</f>
        <v>-841</v>
      </c>
      <c r="M32" s="89"/>
      <c r="N32" s="98"/>
      <c r="O32" s="99"/>
      <c r="P32" s="99"/>
      <c r="Q32" s="94"/>
    </row>
    <row r="33" spans="4:17" ht="3.75" customHeight="1">
      <c r="D33" s="240"/>
      <c r="F33" s="115"/>
      <c r="G33" s="116"/>
      <c r="H33" s="117"/>
      <c r="I33" s="115"/>
      <c r="J33" s="115"/>
      <c r="K33" s="62"/>
      <c r="L33" s="65"/>
      <c r="M33" s="89"/>
      <c r="N33" s="93"/>
      <c r="O33" s="93"/>
      <c r="P33" s="93"/>
      <c r="Q33" s="101"/>
    </row>
    <row r="34" spans="2:17" ht="15">
      <c r="B34" s="102" t="s">
        <v>20</v>
      </c>
      <c r="D34" s="240" t="s">
        <v>110</v>
      </c>
      <c r="F34" s="90">
        <f>SUM(F31:F33)</f>
        <v>27595</v>
      </c>
      <c r="G34" s="103">
        <f>SUM(G31:G33)</f>
        <v>29026</v>
      </c>
      <c r="H34" s="104"/>
      <c r="I34" s="90">
        <f>SUM(I30:I33)</f>
        <v>54260</v>
      </c>
      <c r="J34" s="90">
        <f>SUM(J30:J33)</f>
        <v>51872</v>
      </c>
      <c r="K34" s="62"/>
      <c r="L34" s="65">
        <f>SUM(L31:L33)</f>
        <v>58812</v>
      </c>
      <c r="M34" s="89"/>
      <c r="N34" s="93"/>
      <c r="O34" s="93"/>
      <c r="P34" s="93"/>
      <c r="Q34" s="101"/>
    </row>
    <row r="35" spans="2:17" ht="15">
      <c r="B35" s="9" t="s">
        <v>21</v>
      </c>
      <c r="D35" s="240" t="s">
        <v>22</v>
      </c>
      <c r="E35" s="6"/>
      <c r="F35" s="95">
        <f>I35+7520</f>
        <v>-7821</v>
      </c>
      <c r="G35" s="118">
        <v>-8206</v>
      </c>
      <c r="H35" s="119"/>
      <c r="I35" s="96">
        <f>-14985-356</f>
        <v>-15341</v>
      </c>
      <c r="J35" s="96">
        <v>-14656</v>
      </c>
      <c r="K35" s="62"/>
      <c r="L35" s="65">
        <f>-ROUND(17012673.76,-3)/1000</f>
        <v>-17013</v>
      </c>
      <c r="M35" s="89"/>
      <c r="N35" s="98"/>
      <c r="O35" s="99"/>
      <c r="P35" s="99"/>
      <c r="Q35" s="94"/>
    </row>
    <row r="36" spans="4:17" ht="3.75" customHeight="1">
      <c r="D36" s="240"/>
      <c r="F36" s="120"/>
      <c r="G36" s="121"/>
      <c r="H36" s="122"/>
      <c r="I36" s="123"/>
      <c r="J36" s="123"/>
      <c r="K36" s="62"/>
      <c r="L36" s="65"/>
      <c r="M36" s="89"/>
      <c r="N36" s="2"/>
      <c r="O36" s="124"/>
      <c r="P36" s="124"/>
      <c r="Q36" s="125"/>
    </row>
    <row r="37" spans="2:27" ht="15">
      <c r="B37" s="102" t="s">
        <v>23</v>
      </c>
      <c r="C37" s="66"/>
      <c r="D37" s="240"/>
      <c r="F37" s="120">
        <f>SUM(F34:F36)</f>
        <v>19774</v>
      </c>
      <c r="G37" s="103">
        <f>SUM(G34:G36)</f>
        <v>20820</v>
      </c>
      <c r="H37" s="126"/>
      <c r="I37" s="123">
        <f>SUM(I34:I35)</f>
        <v>38919</v>
      </c>
      <c r="J37" s="123">
        <f>SUM(J34:J35)</f>
        <v>37216</v>
      </c>
      <c r="K37" s="82"/>
      <c r="L37" s="65">
        <f>SUM(L34:L36)</f>
        <v>41799</v>
      </c>
      <c r="M37" s="89"/>
      <c r="N37" s="2"/>
      <c r="O37" s="2"/>
      <c r="P37" s="2"/>
      <c r="Q37" s="127"/>
      <c r="S37" s="16"/>
      <c r="T37" s="16"/>
      <c r="U37" s="16"/>
      <c r="V37" s="16"/>
      <c r="W37" s="16"/>
      <c r="X37" s="16"/>
      <c r="Y37" s="16"/>
      <c r="Z37" s="16"/>
      <c r="AA37" s="16"/>
    </row>
    <row r="38" spans="2:17" ht="15">
      <c r="B38" s="9" t="s">
        <v>79</v>
      </c>
      <c r="D38" s="240"/>
      <c r="F38" s="128">
        <v>0</v>
      </c>
      <c r="G38" s="129">
        <v>0</v>
      </c>
      <c r="H38" s="130"/>
      <c r="I38" s="131">
        <v>0</v>
      </c>
      <c r="J38" s="131">
        <v>0</v>
      </c>
      <c r="L38" s="65"/>
      <c r="M38" s="89"/>
      <c r="N38" s="132"/>
      <c r="O38" s="132"/>
      <c r="P38" s="132"/>
      <c r="Q38" s="133"/>
    </row>
    <row r="39" spans="4:17" ht="3.75" customHeight="1">
      <c r="D39" s="240"/>
      <c r="F39" s="134"/>
      <c r="G39" s="112"/>
      <c r="H39" s="135"/>
      <c r="I39" s="136"/>
      <c r="J39" s="136"/>
      <c r="K39" s="52"/>
      <c r="L39" s="65"/>
      <c r="M39" s="89"/>
      <c r="N39" s="2"/>
      <c r="O39" s="2"/>
      <c r="P39" s="2"/>
      <c r="Q39" s="127"/>
    </row>
    <row r="40" spans="2:17" ht="15.75" thickBot="1">
      <c r="B40" s="102" t="s">
        <v>24</v>
      </c>
      <c r="D40" s="240"/>
      <c r="F40" s="137">
        <f>SUM(F37:F39)</f>
        <v>19774</v>
      </c>
      <c r="G40" s="138">
        <f>+G37-G38</f>
        <v>20820</v>
      </c>
      <c r="H40" s="139"/>
      <c r="I40" s="140">
        <f>+I37-I38</f>
        <v>38919</v>
      </c>
      <c r="J40" s="140">
        <f>+J37-J38</f>
        <v>37216</v>
      </c>
      <c r="K40" s="52"/>
      <c r="L40" s="65"/>
      <c r="M40" s="89"/>
      <c r="N40" s="2"/>
      <c r="O40" s="2"/>
      <c r="P40" s="2"/>
      <c r="Q40" s="127"/>
    </row>
    <row r="41" spans="2:12" ht="15.75" thickTop="1">
      <c r="B41" s="102"/>
      <c r="D41" s="241"/>
      <c r="F41" s="141"/>
      <c r="G41" s="142"/>
      <c r="H41" s="126"/>
      <c r="I41" s="141"/>
      <c r="J41" s="143"/>
      <c r="K41" s="52"/>
      <c r="L41" s="65"/>
    </row>
    <row r="42" spans="7:12" ht="15">
      <c r="G42" s="52"/>
      <c r="H42" s="52"/>
      <c r="I42" s="52"/>
      <c r="K42" s="52"/>
      <c r="L42" s="65"/>
    </row>
    <row r="43" spans="2:12" ht="15">
      <c r="B43" s="166" t="s">
        <v>80</v>
      </c>
      <c r="F43" s="67"/>
      <c r="G43" s="52"/>
      <c r="H43" s="52"/>
      <c r="I43" s="67"/>
      <c r="K43" s="52"/>
      <c r="L43" s="68"/>
    </row>
    <row r="44" spans="8:12" ht="15">
      <c r="H44" s="52"/>
      <c r="I44" s="52"/>
      <c r="J44" s="62"/>
      <c r="K44" s="52"/>
      <c r="L44" s="68"/>
    </row>
    <row r="45" spans="2:12" ht="15">
      <c r="B45" s="66" t="s">
        <v>25</v>
      </c>
      <c r="D45" s="239" t="s">
        <v>98</v>
      </c>
      <c r="E45" s="6"/>
      <c r="F45" s="242">
        <v>7.44</v>
      </c>
      <c r="G45" s="242">
        <v>7.83</v>
      </c>
      <c r="H45" s="144"/>
      <c r="I45" s="242">
        <v>14.64</v>
      </c>
      <c r="J45" s="242">
        <v>14.01</v>
      </c>
      <c r="K45" s="67"/>
      <c r="L45" s="68"/>
    </row>
    <row r="46" spans="2:12" ht="15">
      <c r="B46" s="102"/>
      <c r="D46" s="240"/>
      <c r="E46" s="6"/>
      <c r="F46" s="243"/>
      <c r="G46" s="243"/>
      <c r="H46" s="144"/>
      <c r="I46" s="245"/>
      <c r="J46" s="246"/>
      <c r="K46" s="52"/>
      <c r="L46" s="68"/>
    </row>
    <row r="47" spans="2:12" ht="15">
      <c r="B47" s="102" t="s">
        <v>81</v>
      </c>
      <c r="D47" s="241" t="s">
        <v>98</v>
      </c>
      <c r="E47" s="6"/>
      <c r="F47" s="244" t="s">
        <v>130</v>
      </c>
      <c r="G47" s="244">
        <v>7.79</v>
      </c>
      <c r="H47" s="146"/>
      <c r="I47" s="244" t="s">
        <v>130</v>
      </c>
      <c r="J47" s="244">
        <v>13.93</v>
      </c>
      <c r="L47" s="68"/>
    </row>
    <row r="48" spans="5:12" ht="15">
      <c r="E48" s="6"/>
      <c r="F48" s="69"/>
      <c r="G48" s="52"/>
      <c r="H48" s="52"/>
      <c r="I48" s="70"/>
      <c r="L48" s="68"/>
    </row>
    <row r="49" spans="5:12" ht="15">
      <c r="E49" s="6"/>
      <c r="F49" s="147"/>
      <c r="G49" s="67"/>
      <c r="H49" s="52"/>
      <c r="I49" s="148"/>
      <c r="J49" s="147"/>
      <c r="L49" s="68"/>
    </row>
    <row r="50" spans="5:12" ht="15">
      <c r="E50" s="6"/>
      <c r="F50" s="69"/>
      <c r="G50" s="52"/>
      <c r="H50" s="52"/>
      <c r="I50" s="70"/>
      <c r="L50" s="68"/>
    </row>
    <row r="51" spans="5:12" ht="15">
      <c r="E51" s="6"/>
      <c r="F51" s="69"/>
      <c r="G51" s="52"/>
      <c r="H51" s="52"/>
      <c r="I51" s="69"/>
      <c r="L51" s="68"/>
    </row>
    <row r="52" spans="5:12" ht="15">
      <c r="E52" s="6"/>
      <c r="F52" s="69"/>
      <c r="G52" s="52"/>
      <c r="H52" s="52"/>
      <c r="I52" s="69"/>
      <c r="L52" s="68"/>
    </row>
    <row r="53" spans="2:12" ht="15">
      <c r="B53" s="9" t="s">
        <v>122</v>
      </c>
      <c r="G53" s="52"/>
      <c r="H53" s="52"/>
      <c r="I53" s="52"/>
      <c r="L53" s="68"/>
    </row>
    <row r="54" spans="2:12" ht="15">
      <c r="B54" s="102" t="s">
        <v>120</v>
      </c>
      <c r="G54" s="52"/>
      <c r="H54" s="52"/>
      <c r="I54" s="52"/>
      <c r="L54" s="68"/>
    </row>
    <row r="55" spans="2:12" ht="15">
      <c r="B55" s="102" t="s">
        <v>124</v>
      </c>
      <c r="G55" s="52"/>
      <c r="H55" s="52"/>
      <c r="I55" s="52"/>
      <c r="L55" s="68"/>
    </row>
    <row r="56" spans="2:12" ht="15">
      <c r="B56" s="102"/>
      <c r="G56" s="52"/>
      <c r="H56" s="52"/>
      <c r="I56" s="52"/>
      <c r="L56" s="68"/>
    </row>
    <row r="57" spans="2:12" ht="15">
      <c r="B57" s="102"/>
      <c r="G57" s="52"/>
      <c r="H57" s="52"/>
      <c r="I57" s="52"/>
      <c r="L57" s="68"/>
    </row>
    <row r="58" spans="2:13" s="149" customFormat="1" ht="15">
      <c r="B58" s="71"/>
      <c r="C58" s="71"/>
      <c r="D58" s="150"/>
      <c r="E58" s="71"/>
      <c r="F58" s="151"/>
      <c r="G58" s="151"/>
      <c r="H58" s="151"/>
      <c r="I58" s="151"/>
      <c r="J58" s="151"/>
      <c r="K58" s="71"/>
      <c r="L58" s="152"/>
      <c r="M58" s="71"/>
    </row>
    <row r="59" spans="2:13" s="149" customFormat="1" ht="15">
      <c r="B59" s="71"/>
      <c r="C59" s="71"/>
      <c r="D59" s="150"/>
      <c r="E59" s="71"/>
      <c r="F59" s="151"/>
      <c r="G59" s="151"/>
      <c r="H59" s="151"/>
      <c r="I59" s="151"/>
      <c r="J59" s="151"/>
      <c r="K59" s="71"/>
      <c r="L59" s="152"/>
      <c r="M59" s="71"/>
    </row>
    <row r="60" spans="2:13" s="149" customFormat="1" ht="15">
      <c r="B60" s="71"/>
      <c r="C60" s="71"/>
      <c r="D60" s="150"/>
      <c r="E60" s="71"/>
      <c r="F60" s="151"/>
      <c r="G60" s="153"/>
      <c r="H60" s="153"/>
      <c r="I60" s="153"/>
      <c r="J60" s="151"/>
      <c r="K60" s="71"/>
      <c r="L60" s="152"/>
      <c r="M60" s="71"/>
    </row>
    <row r="61" spans="2:13" s="149" customFormat="1" ht="15">
      <c r="B61" s="71"/>
      <c r="C61" s="71"/>
      <c r="D61" s="150"/>
      <c r="E61" s="71"/>
      <c r="F61" s="151"/>
      <c r="G61" s="151"/>
      <c r="H61" s="151"/>
      <c r="I61" s="151"/>
      <c r="J61" s="151"/>
      <c r="K61" s="71"/>
      <c r="L61" s="152"/>
      <c r="M61" s="71"/>
    </row>
    <row r="62" spans="2:13" s="149" customFormat="1" ht="15">
      <c r="B62" s="71"/>
      <c r="C62" s="71"/>
      <c r="D62" s="150"/>
      <c r="E62" s="71"/>
      <c r="F62" s="151"/>
      <c r="G62" s="151"/>
      <c r="H62" s="151"/>
      <c r="I62" s="151"/>
      <c r="J62" s="151"/>
      <c r="K62" s="71"/>
      <c r="L62" s="152"/>
      <c r="M62" s="71"/>
    </row>
    <row r="63" spans="2:13" s="149" customFormat="1" ht="15">
      <c r="B63" s="71"/>
      <c r="C63" s="71"/>
      <c r="D63" s="150"/>
      <c r="E63" s="71"/>
      <c r="F63" s="151"/>
      <c r="G63" s="151"/>
      <c r="H63" s="151"/>
      <c r="I63" s="151"/>
      <c r="J63" s="151"/>
      <c r="K63" s="71"/>
      <c r="L63" s="152"/>
      <c r="M63" s="71"/>
    </row>
    <row r="64" spans="2:13" s="149" customFormat="1" ht="15">
      <c r="B64" s="71"/>
      <c r="C64" s="71"/>
      <c r="D64" s="150"/>
      <c r="E64" s="71"/>
      <c r="F64" s="151"/>
      <c r="G64" s="151"/>
      <c r="H64" s="151"/>
      <c r="I64" s="151"/>
      <c r="J64" s="151"/>
      <c r="K64" s="71"/>
      <c r="L64" s="152"/>
      <c r="M64" s="71"/>
    </row>
    <row r="65" spans="2:13" s="149" customFormat="1" ht="15">
      <c r="B65" s="71"/>
      <c r="C65" s="71"/>
      <c r="D65" s="150"/>
      <c r="E65" s="71"/>
      <c r="F65" s="151"/>
      <c r="G65" s="151"/>
      <c r="H65" s="151"/>
      <c r="I65" s="151"/>
      <c r="J65" s="151"/>
      <c r="K65" s="71"/>
      <c r="L65" s="152"/>
      <c r="M65" s="71"/>
    </row>
    <row r="66" spans="2:13" s="149" customFormat="1" ht="15">
      <c r="B66" s="71"/>
      <c r="C66" s="71"/>
      <c r="D66" s="150"/>
      <c r="E66" s="71"/>
      <c r="F66" s="151"/>
      <c r="G66" s="151"/>
      <c r="H66" s="151"/>
      <c r="I66" s="151"/>
      <c r="J66" s="151"/>
      <c r="K66" s="71"/>
      <c r="L66" s="152"/>
      <c r="M66" s="71"/>
    </row>
    <row r="67" spans="2:13" s="149" customFormat="1" ht="15">
      <c r="B67" s="71"/>
      <c r="C67" s="71"/>
      <c r="D67" s="150"/>
      <c r="E67" s="71"/>
      <c r="F67" s="151"/>
      <c r="G67" s="151"/>
      <c r="H67" s="151"/>
      <c r="I67" s="151"/>
      <c r="J67" s="151"/>
      <c r="K67" s="71"/>
      <c r="L67" s="152"/>
      <c r="M67" s="71"/>
    </row>
    <row r="68" spans="2:13" s="149" customFormat="1" ht="15">
      <c r="B68" s="71"/>
      <c r="C68" s="71"/>
      <c r="D68" s="150"/>
      <c r="E68" s="71"/>
      <c r="F68" s="151"/>
      <c r="G68" s="151"/>
      <c r="H68" s="151"/>
      <c r="I68" s="151"/>
      <c r="J68" s="151"/>
      <c r="K68" s="71"/>
      <c r="L68" s="152"/>
      <c r="M68" s="71"/>
    </row>
    <row r="69" spans="2:13" s="149" customFormat="1" ht="15">
      <c r="B69" s="71"/>
      <c r="C69" s="71"/>
      <c r="D69" s="150"/>
      <c r="E69" s="71"/>
      <c r="F69" s="151"/>
      <c r="G69" s="151"/>
      <c r="H69" s="151"/>
      <c r="I69" s="151"/>
      <c r="J69" s="151"/>
      <c r="K69" s="71"/>
      <c r="L69" s="152"/>
      <c r="M69" s="71"/>
    </row>
    <row r="70" spans="2:13" s="149" customFormat="1" ht="15">
      <c r="B70" s="71"/>
      <c r="C70" s="71"/>
      <c r="D70" s="150"/>
      <c r="E70" s="71"/>
      <c r="F70" s="151"/>
      <c r="G70" s="151"/>
      <c r="H70" s="151"/>
      <c r="I70" s="151"/>
      <c r="J70" s="151"/>
      <c r="K70" s="71"/>
      <c r="L70" s="152"/>
      <c r="M70" s="71"/>
    </row>
    <row r="71" spans="2:13" s="149" customFormat="1" ht="15">
      <c r="B71" s="71"/>
      <c r="C71" s="71"/>
      <c r="D71" s="150"/>
      <c r="E71" s="71"/>
      <c r="F71" s="151"/>
      <c r="G71" s="151"/>
      <c r="H71" s="151"/>
      <c r="I71" s="151"/>
      <c r="J71" s="151"/>
      <c r="K71" s="71"/>
      <c r="L71" s="152"/>
      <c r="M71" s="71"/>
    </row>
    <row r="72" spans="2:13" s="149" customFormat="1" ht="15">
      <c r="B72" s="71"/>
      <c r="C72" s="71"/>
      <c r="D72" s="150"/>
      <c r="E72" s="71"/>
      <c r="F72" s="151"/>
      <c r="G72" s="151"/>
      <c r="H72" s="151"/>
      <c r="I72" s="151"/>
      <c r="J72" s="151"/>
      <c r="K72" s="71"/>
      <c r="L72" s="152"/>
      <c r="M72" s="71"/>
    </row>
    <row r="73" spans="2:13" s="149" customFormat="1" ht="15">
      <c r="B73" s="71"/>
      <c r="C73" s="71"/>
      <c r="D73" s="150"/>
      <c r="E73" s="71"/>
      <c r="F73" s="151"/>
      <c r="G73" s="151"/>
      <c r="H73" s="151"/>
      <c r="I73" s="151"/>
      <c r="J73" s="151"/>
      <c r="K73" s="71"/>
      <c r="L73" s="152"/>
      <c r="M73" s="71"/>
    </row>
    <row r="74" spans="2:13" s="149" customFormat="1" ht="15">
      <c r="B74" s="71"/>
      <c r="C74" s="71"/>
      <c r="D74" s="150"/>
      <c r="E74" s="71"/>
      <c r="F74" s="151"/>
      <c r="G74" s="151"/>
      <c r="H74" s="151"/>
      <c r="I74" s="151"/>
      <c r="J74" s="151"/>
      <c r="K74" s="71"/>
      <c r="L74" s="152"/>
      <c r="M74" s="71"/>
    </row>
    <row r="75" spans="2:13" s="149" customFormat="1" ht="15">
      <c r="B75" s="71"/>
      <c r="C75" s="71"/>
      <c r="D75" s="150"/>
      <c r="E75" s="71"/>
      <c r="F75" s="151"/>
      <c r="G75" s="151"/>
      <c r="H75" s="151"/>
      <c r="I75" s="151"/>
      <c r="J75" s="151"/>
      <c r="K75" s="71"/>
      <c r="L75" s="152"/>
      <c r="M75" s="71"/>
    </row>
    <row r="76" spans="2:13" s="149" customFormat="1" ht="15">
      <c r="B76" s="71"/>
      <c r="C76" s="71"/>
      <c r="D76" s="150"/>
      <c r="E76" s="71"/>
      <c r="F76" s="151"/>
      <c r="G76" s="151"/>
      <c r="H76" s="151"/>
      <c r="I76" s="151"/>
      <c r="J76" s="151"/>
      <c r="K76" s="71"/>
      <c r="L76" s="152"/>
      <c r="M76" s="71"/>
    </row>
    <row r="77" spans="2:13" s="149" customFormat="1" ht="15">
      <c r="B77" s="71"/>
      <c r="C77" s="71"/>
      <c r="D77" s="150"/>
      <c r="E77" s="71"/>
      <c r="F77" s="151"/>
      <c r="G77" s="151"/>
      <c r="H77" s="151"/>
      <c r="I77" s="151"/>
      <c r="J77" s="151"/>
      <c r="K77" s="71"/>
      <c r="L77" s="152"/>
      <c r="M77" s="71"/>
    </row>
    <row r="78" spans="2:13" s="149" customFormat="1" ht="15">
      <c r="B78" s="71"/>
      <c r="C78" s="71"/>
      <c r="D78" s="150"/>
      <c r="E78" s="71"/>
      <c r="F78" s="151"/>
      <c r="G78" s="151"/>
      <c r="H78" s="151"/>
      <c r="I78" s="151"/>
      <c r="J78" s="151"/>
      <c r="K78" s="71"/>
      <c r="L78" s="152"/>
      <c r="M78" s="71"/>
    </row>
    <row r="79" spans="2:13" s="149" customFormat="1" ht="15">
      <c r="B79" s="71"/>
      <c r="C79" s="71"/>
      <c r="D79" s="150"/>
      <c r="E79" s="71"/>
      <c r="F79" s="151"/>
      <c r="G79" s="151"/>
      <c r="H79" s="151"/>
      <c r="I79" s="151"/>
      <c r="J79" s="151"/>
      <c r="K79" s="71"/>
      <c r="L79" s="152"/>
      <c r="M79" s="71"/>
    </row>
    <row r="80" spans="2:13" s="149" customFormat="1" ht="15">
      <c r="B80" s="71"/>
      <c r="C80" s="71"/>
      <c r="D80" s="150"/>
      <c r="E80" s="71"/>
      <c r="F80" s="151"/>
      <c r="G80" s="151"/>
      <c r="H80" s="151"/>
      <c r="I80" s="151"/>
      <c r="J80" s="151"/>
      <c r="K80" s="71"/>
      <c r="L80" s="152"/>
      <c r="M80" s="71"/>
    </row>
    <row r="81" spans="2:13" s="149" customFormat="1" ht="15">
      <c r="B81" s="71"/>
      <c r="C81" s="71"/>
      <c r="D81" s="150"/>
      <c r="E81" s="71"/>
      <c r="F81" s="151"/>
      <c r="G81" s="151"/>
      <c r="H81" s="151"/>
      <c r="I81" s="151"/>
      <c r="J81" s="151"/>
      <c r="K81" s="71"/>
      <c r="L81" s="152"/>
      <c r="M81" s="71"/>
    </row>
    <row r="82" spans="2:13" s="149" customFormat="1" ht="15">
      <c r="B82" s="71"/>
      <c r="C82" s="71"/>
      <c r="D82" s="150"/>
      <c r="E82" s="71"/>
      <c r="F82" s="151"/>
      <c r="G82" s="151"/>
      <c r="H82" s="151"/>
      <c r="I82" s="151"/>
      <c r="J82" s="151"/>
      <c r="K82" s="71"/>
      <c r="L82" s="152"/>
      <c r="M82" s="71"/>
    </row>
    <row r="83" spans="2:13" s="149" customFormat="1" ht="15">
      <c r="B83" s="71"/>
      <c r="C83" s="71"/>
      <c r="D83" s="150"/>
      <c r="E83" s="71"/>
      <c r="F83" s="151"/>
      <c r="G83" s="151"/>
      <c r="H83" s="151"/>
      <c r="I83" s="151"/>
      <c r="J83" s="151"/>
      <c r="K83" s="71"/>
      <c r="L83" s="152"/>
      <c r="M83" s="71"/>
    </row>
    <row r="84" spans="2:13" s="149" customFormat="1" ht="15">
      <c r="B84" s="71"/>
      <c r="C84" s="71"/>
      <c r="D84" s="150"/>
      <c r="E84" s="71"/>
      <c r="F84" s="151"/>
      <c r="G84" s="151"/>
      <c r="H84" s="151"/>
      <c r="I84" s="151"/>
      <c r="J84" s="151"/>
      <c r="K84" s="71"/>
      <c r="L84" s="152"/>
      <c r="M84" s="71"/>
    </row>
    <row r="85" spans="2:13" s="149" customFormat="1" ht="15">
      <c r="B85" s="71"/>
      <c r="C85" s="71"/>
      <c r="D85" s="150"/>
      <c r="E85" s="71"/>
      <c r="F85" s="151"/>
      <c r="G85" s="151"/>
      <c r="H85" s="151"/>
      <c r="I85" s="151"/>
      <c r="J85" s="151"/>
      <c r="K85" s="71"/>
      <c r="L85" s="152"/>
      <c r="M85" s="71"/>
    </row>
    <row r="86" spans="2:13" s="149" customFormat="1" ht="15">
      <c r="B86" s="71"/>
      <c r="C86" s="71"/>
      <c r="D86" s="150"/>
      <c r="E86" s="71"/>
      <c r="F86" s="151"/>
      <c r="G86" s="151"/>
      <c r="H86" s="151"/>
      <c r="I86" s="151"/>
      <c r="J86" s="151"/>
      <c r="K86" s="71"/>
      <c r="L86" s="152"/>
      <c r="M86" s="71"/>
    </row>
    <row r="87" spans="2:13" s="149" customFormat="1" ht="15">
      <c r="B87" s="71"/>
      <c r="C87" s="71"/>
      <c r="D87" s="150"/>
      <c r="E87" s="71"/>
      <c r="F87" s="151"/>
      <c r="G87" s="151"/>
      <c r="H87" s="151"/>
      <c r="I87" s="151"/>
      <c r="J87" s="151"/>
      <c r="K87" s="71"/>
      <c r="L87" s="152"/>
      <c r="M87" s="71"/>
    </row>
    <row r="88" spans="2:13" s="149" customFormat="1" ht="15">
      <c r="B88" s="71"/>
      <c r="C88" s="71"/>
      <c r="D88" s="150"/>
      <c r="E88" s="71"/>
      <c r="F88" s="151"/>
      <c r="G88" s="151"/>
      <c r="H88" s="151"/>
      <c r="I88" s="151"/>
      <c r="J88" s="151"/>
      <c r="K88" s="71"/>
      <c r="L88" s="152"/>
      <c r="M88" s="71"/>
    </row>
    <row r="89" spans="2:13" s="149" customFormat="1" ht="15">
      <c r="B89" s="71"/>
      <c r="C89" s="71"/>
      <c r="D89" s="150"/>
      <c r="E89" s="71"/>
      <c r="F89" s="151"/>
      <c r="G89" s="151"/>
      <c r="H89" s="151"/>
      <c r="I89" s="151"/>
      <c r="J89" s="151"/>
      <c r="K89" s="71"/>
      <c r="L89" s="152"/>
      <c r="M89" s="71"/>
    </row>
    <row r="90" spans="2:13" s="149" customFormat="1" ht="15">
      <c r="B90" s="71"/>
      <c r="C90" s="71"/>
      <c r="D90" s="150"/>
      <c r="E90" s="71"/>
      <c r="F90" s="151"/>
      <c r="G90" s="151"/>
      <c r="H90" s="151"/>
      <c r="I90" s="151"/>
      <c r="J90" s="151"/>
      <c r="K90" s="71"/>
      <c r="L90" s="152"/>
      <c r="M90" s="71"/>
    </row>
    <row r="91" spans="2:13" s="149" customFormat="1" ht="15">
      <c r="B91" s="71"/>
      <c r="C91" s="71"/>
      <c r="D91" s="150"/>
      <c r="E91" s="71"/>
      <c r="F91" s="151"/>
      <c r="G91" s="151"/>
      <c r="H91" s="151"/>
      <c r="I91" s="151"/>
      <c r="J91" s="151"/>
      <c r="K91" s="71"/>
      <c r="L91" s="152"/>
      <c r="M91" s="71"/>
    </row>
    <row r="92" spans="2:13" s="149" customFormat="1" ht="15">
      <c r="B92" s="71"/>
      <c r="C92" s="71"/>
      <c r="D92" s="150"/>
      <c r="E92" s="71"/>
      <c r="F92" s="151"/>
      <c r="G92" s="151"/>
      <c r="H92" s="151"/>
      <c r="I92" s="151"/>
      <c r="J92" s="151"/>
      <c r="K92" s="71"/>
      <c r="L92" s="152"/>
      <c r="M92" s="71"/>
    </row>
    <row r="93" spans="2:13" s="149" customFormat="1" ht="15">
      <c r="B93" s="71"/>
      <c r="C93" s="71"/>
      <c r="D93" s="150"/>
      <c r="E93" s="71"/>
      <c r="F93" s="151"/>
      <c r="G93" s="151"/>
      <c r="H93" s="151"/>
      <c r="I93" s="151"/>
      <c r="J93" s="151"/>
      <c r="K93" s="71"/>
      <c r="L93" s="152"/>
      <c r="M93" s="71"/>
    </row>
    <row r="94" spans="2:13" s="149" customFormat="1" ht="15">
      <c r="B94" s="71"/>
      <c r="C94" s="71"/>
      <c r="D94" s="150"/>
      <c r="E94" s="71"/>
      <c r="F94" s="151"/>
      <c r="G94" s="151"/>
      <c r="H94" s="151"/>
      <c r="I94" s="151"/>
      <c r="J94" s="151"/>
      <c r="K94" s="71"/>
      <c r="L94" s="152"/>
      <c r="M94" s="71"/>
    </row>
    <row r="95" spans="2:13" s="149" customFormat="1" ht="15">
      <c r="B95" s="71"/>
      <c r="C95" s="71"/>
      <c r="D95" s="150"/>
      <c r="E95" s="71"/>
      <c r="F95" s="151"/>
      <c r="G95" s="151"/>
      <c r="H95" s="151"/>
      <c r="I95" s="151"/>
      <c r="J95" s="151"/>
      <c r="K95" s="71"/>
      <c r="L95" s="152"/>
      <c r="M95" s="71"/>
    </row>
    <row r="96" spans="2:13" s="149" customFormat="1" ht="15">
      <c r="B96" s="71"/>
      <c r="C96" s="71"/>
      <c r="D96" s="150"/>
      <c r="E96" s="71"/>
      <c r="F96" s="151"/>
      <c r="G96" s="151"/>
      <c r="H96" s="151"/>
      <c r="I96" s="151"/>
      <c r="J96" s="151"/>
      <c r="K96" s="71"/>
      <c r="L96" s="152"/>
      <c r="M96" s="71"/>
    </row>
    <row r="97" spans="2:13" s="149" customFormat="1" ht="15">
      <c r="B97" s="71"/>
      <c r="C97" s="71"/>
      <c r="D97" s="150"/>
      <c r="E97" s="71"/>
      <c r="F97" s="151"/>
      <c r="G97" s="151"/>
      <c r="H97" s="151"/>
      <c r="I97" s="151"/>
      <c r="J97" s="151"/>
      <c r="K97" s="71"/>
      <c r="L97" s="152"/>
      <c r="M97" s="71"/>
    </row>
    <row r="98" spans="2:13" s="149" customFormat="1" ht="15">
      <c r="B98" s="71"/>
      <c r="C98" s="71"/>
      <c r="D98" s="150"/>
      <c r="E98" s="71"/>
      <c r="F98" s="151"/>
      <c r="G98" s="151"/>
      <c r="H98" s="151"/>
      <c r="I98" s="151"/>
      <c r="J98" s="151"/>
      <c r="K98" s="71"/>
      <c r="L98" s="152"/>
      <c r="M98" s="71"/>
    </row>
    <row r="99" spans="2:13" s="149" customFormat="1" ht="15">
      <c r="B99" s="71"/>
      <c r="C99" s="71"/>
      <c r="D99" s="150"/>
      <c r="E99" s="71"/>
      <c r="F99" s="151"/>
      <c r="G99" s="151"/>
      <c r="H99" s="151"/>
      <c r="I99" s="151"/>
      <c r="J99" s="151"/>
      <c r="K99" s="71"/>
      <c r="L99" s="152"/>
      <c r="M99" s="71"/>
    </row>
    <row r="100" spans="2:13" s="149" customFormat="1" ht="15">
      <c r="B100" s="71"/>
      <c r="C100" s="71"/>
      <c r="D100" s="150"/>
      <c r="E100" s="71"/>
      <c r="F100" s="151"/>
      <c r="G100" s="151"/>
      <c r="H100" s="151"/>
      <c r="I100" s="151"/>
      <c r="J100" s="151"/>
      <c r="K100" s="71"/>
      <c r="L100" s="152"/>
      <c r="M100" s="71"/>
    </row>
    <row r="101" spans="2:13" s="149" customFormat="1" ht="15">
      <c r="B101" s="71"/>
      <c r="C101" s="71"/>
      <c r="D101" s="150"/>
      <c r="E101" s="71"/>
      <c r="F101" s="151"/>
      <c r="G101" s="151"/>
      <c r="H101" s="151"/>
      <c r="I101" s="151"/>
      <c r="J101" s="151"/>
      <c r="K101" s="71"/>
      <c r="L101" s="152"/>
      <c r="M101" s="71"/>
    </row>
    <row r="102" spans="2:13" s="149" customFormat="1" ht="15">
      <c r="B102" s="71"/>
      <c r="C102" s="71"/>
      <c r="D102" s="150"/>
      <c r="E102" s="71"/>
      <c r="F102" s="151"/>
      <c r="G102" s="151"/>
      <c r="H102" s="151"/>
      <c r="I102" s="151"/>
      <c r="J102" s="151"/>
      <c r="K102" s="71"/>
      <c r="L102" s="152"/>
      <c r="M102" s="71"/>
    </row>
    <row r="103" spans="2:13" s="149" customFormat="1" ht="15">
      <c r="B103" s="71"/>
      <c r="C103" s="71"/>
      <c r="D103" s="150"/>
      <c r="E103" s="71"/>
      <c r="F103" s="151"/>
      <c r="G103" s="151"/>
      <c r="H103" s="151"/>
      <c r="I103" s="151"/>
      <c r="J103" s="151"/>
      <c r="K103" s="71"/>
      <c r="L103" s="152"/>
      <c r="M103" s="71"/>
    </row>
    <row r="104" spans="2:13" ht="15">
      <c r="B104" s="15"/>
      <c r="C104" s="15"/>
      <c r="E104" s="15"/>
      <c r="F104" s="154"/>
      <c r="G104" s="154"/>
      <c r="H104" s="154"/>
      <c r="I104" s="154"/>
      <c r="J104" s="154"/>
      <c r="K104" s="15"/>
      <c r="L104" s="155"/>
      <c r="M104" s="156"/>
    </row>
    <row r="105" spans="2:13" ht="15">
      <c r="B105" s="15"/>
      <c r="C105" s="15"/>
      <c r="E105" s="15"/>
      <c r="F105" s="154"/>
      <c r="G105" s="154"/>
      <c r="H105" s="154"/>
      <c r="I105" s="154"/>
      <c r="J105" s="154"/>
      <c r="K105" s="15"/>
      <c r="L105" s="155"/>
      <c r="M105" s="156"/>
    </row>
    <row r="106" spans="2:13" ht="15">
      <c r="B106" s="15"/>
      <c r="C106" s="15"/>
      <c r="E106" s="15"/>
      <c r="F106" s="154"/>
      <c r="G106" s="154"/>
      <c r="H106" s="154"/>
      <c r="I106" s="154"/>
      <c r="J106" s="154"/>
      <c r="K106" s="15"/>
      <c r="L106" s="155"/>
      <c r="M106" s="156"/>
    </row>
    <row r="107" spans="2:13" ht="15">
      <c r="B107" s="15"/>
      <c r="C107" s="15"/>
      <c r="E107" s="15"/>
      <c r="F107" s="154"/>
      <c r="G107" s="154"/>
      <c r="H107" s="154"/>
      <c r="I107" s="154"/>
      <c r="J107" s="154"/>
      <c r="K107" s="15"/>
      <c r="L107" s="155"/>
      <c r="M107" s="156"/>
    </row>
    <row r="108" spans="2:13" ht="15">
      <c r="B108" s="15"/>
      <c r="C108" s="15"/>
      <c r="E108" s="15"/>
      <c r="F108" s="154"/>
      <c r="G108" s="154"/>
      <c r="H108" s="154"/>
      <c r="I108" s="154"/>
      <c r="J108" s="154"/>
      <c r="K108" s="15"/>
      <c r="L108" s="155"/>
      <c r="M108" s="156"/>
    </row>
    <row r="109" spans="2:13" ht="15">
      <c r="B109" s="15"/>
      <c r="C109" s="15"/>
      <c r="E109" s="15"/>
      <c r="F109" s="154"/>
      <c r="G109" s="154"/>
      <c r="H109" s="154"/>
      <c r="I109" s="154"/>
      <c r="J109" s="154"/>
      <c r="K109" s="15"/>
      <c r="L109" s="155"/>
      <c r="M109" s="156"/>
    </row>
    <row r="110" spans="2:13" ht="15">
      <c r="B110" s="15"/>
      <c r="C110" s="15"/>
      <c r="E110" s="15"/>
      <c r="F110" s="154"/>
      <c r="G110" s="154"/>
      <c r="H110" s="154"/>
      <c r="I110" s="154"/>
      <c r="J110" s="154"/>
      <c r="K110" s="15"/>
      <c r="L110" s="155"/>
      <c r="M110" s="156"/>
    </row>
    <row r="111" spans="2:13" ht="15">
      <c r="B111" s="15"/>
      <c r="C111" s="15"/>
      <c r="E111" s="15"/>
      <c r="F111" s="154"/>
      <c r="G111" s="154"/>
      <c r="H111" s="154"/>
      <c r="I111" s="154"/>
      <c r="J111" s="154"/>
      <c r="K111" s="15"/>
      <c r="L111" s="155"/>
      <c r="M111" s="156"/>
    </row>
    <row r="112" spans="2:13" ht="15">
      <c r="B112" s="15"/>
      <c r="C112" s="15"/>
      <c r="E112" s="15"/>
      <c r="F112" s="154"/>
      <c r="G112" s="154"/>
      <c r="H112" s="154"/>
      <c r="I112" s="154"/>
      <c r="J112" s="154"/>
      <c r="K112" s="15"/>
      <c r="L112" s="155"/>
      <c r="M112" s="156"/>
    </row>
    <row r="113" spans="2:13" ht="15">
      <c r="B113" s="15"/>
      <c r="C113" s="15"/>
      <c r="E113" s="15"/>
      <c r="F113" s="154"/>
      <c r="G113" s="154"/>
      <c r="H113" s="154"/>
      <c r="I113" s="154"/>
      <c r="J113" s="154"/>
      <c r="K113" s="15"/>
      <c r="L113" s="155"/>
      <c r="M113" s="156"/>
    </row>
    <row r="114" spans="2:13" ht="15">
      <c r="B114" s="15"/>
      <c r="C114" s="15"/>
      <c r="E114" s="15"/>
      <c r="F114" s="154"/>
      <c r="G114" s="154"/>
      <c r="H114" s="154"/>
      <c r="I114" s="154"/>
      <c r="J114" s="154"/>
      <c r="K114" s="15"/>
      <c r="L114" s="155"/>
      <c r="M114" s="156"/>
    </row>
    <row r="115" spans="2:13" ht="15">
      <c r="B115" s="15"/>
      <c r="C115" s="15"/>
      <c r="E115" s="15"/>
      <c r="F115" s="154"/>
      <c r="G115" s="154"/>
      <c r="H115" s="154"/>
      <c r="I115" s="154"/>
      <c r="J115" s="154"/>
      <c r="K115" s="15"/>
      <c r="L115" s="155"/>
      <c r="M115" s="156"/>
    </row>
    <row r="116" spans="2:13" ht="15">
      <c r="B116" s="15"/>
      <c r="C116" s="15"/>
      <c r="E116" s="15"/>
      <c r="F116" s="154"/>
      <c r="G116" s="154"/>
      <c r="H116" s="154"/>
      <c r="I116" s="154"/>
      <c r="J116" s="154"/>
      <c r="K116" s="15"/>
      <c r="L116" s="155"/>
      <c r="M116" s="156"/>
    </row>
    <row r="117" spans="2:13" ht="15">
      <c r="B117" s="15"/>
      <c r="C117" s="15"/>
      <c r="E117" s="15"/>
      <c r="F117" s="154"/>
      <c r="G117" s="154"/>
      <c r="H117" s="154"/>
      <c r="I117" s="154"/>
      <c r="J117" s="154"/>
      <c r="K117" s="15"/>
      <c r="L117" s="155"/>
      <c r="M117" s="156"/>
    </row>
    <row r="118" spans="2:13" ht="15">
      <c r="B118" s="15"/>
      <c r="C118" s="15"/>
      <c r="E118" s="15"/>
      <c r="F118" s="154"/>
      <c r="G118" s="154"/>
      <c r="H118" s="154"/>
      <c r="I118" s="154"/>
      <c r="J118" s="154"/>
      <c r="K118" s="15"/>
      <c r="L118" s="155"/>
      <c r="M118" s="156"/>
    </row>
    <row r="119" spans="2:13" ht="15">
      <c r="B119" s="15"/>
      <c r="C119" s="15"/>
      <c r="E119" s="15"/>
      <c r="F119" s="154"/>
      <c r="G119" s="154"/>
      <c r="H119" s="154"/>
      <c r="I119" s="154"/>
      <c r="J119" s="154"/>
      <c r="K119" s="15"/>
      <c r="L119" s="155"/>
      <c r="M119" s="156"/>
    </row>
    <row r="120" spans="2:13" ht="15">
      <c r="B120" s="15"/>
      <c r="C120" s="15"/>
      <c r="E120" s="15"/>
      <c r="F120" s="154"/>
      <c r="G120" s="154"/>
      <c r="H120" s="154"/>
      <c r="I120" s="154"/>
      <c r="J120" s="154"/>
      <c r="K120" s="15"/>
      <c r="L120" s="155"/>
      <c r="M120" s="156"/>
    </row>
    <row r="121" spans="2:13" ht="15">
      <c r="B121" s="15"/>
      <c r="C121" s="15"/>
      <c r="E121" s="15"/>
      <c r="F121" s="154"/>
      <c r="G121" s="154"/>
      <c r="H121" s="154"/>
      <c r="I121" s="154"/>
      <c r="J121" s="154"/>
      <c r="K121" s="15"/>
      <c r="L121" s="155"/>
      <c r="M121" s="156"/>
    </row>
    <row r="122" spans="2:13" ht="15">
      <c r="B122" s="15"/>
      <c r="C122" s="15"/>
      <c r="E122" s="15"/>
      <c r="F122" s="154"/>
      <c r="G122" s="154"/>
      <c r="H122" s="154"/>
      <c r="I122" s="154"/>
      <c r="J122" s="154"/>
      <c r="K122" s="15"/>
      <c r="L122" s="155"/>
      <c r="M122" s="156"/>
    </row>
    <row r="123" spans="2:13" ht="15">
      <c r="B123" s="15"/>
      <c r="C123" s="15"/>
      <c r="E123" s="15"/>
      <c r="F123" s="154"/>
      <c r="G123" s="154"/>
      <c r="H123" s="154"/>
      <c r="I123" s="154"/>
      <c r="J123" s="154"/>
      <c r="K123" s="15"/>
      <c r="L123" s="155"/>
      <c r="M123" s="156"/>
    </row>
    <row r="124" spans="2:13" ht="15">
      <c r="B124" s="15"/>
      <c r="C124" s="15"/>
      <c r="E124" s="15"/>
      <c r="F124" s="154"/>
      <c r="G124" s="154"/>
      <c r="H124" s="154"/>
      <c r="I124" s="154"/>
      <c r="J124" s="154"/>
      <c r="K124" s="15"/>
      <c r="L124" s="155"/>
      <c r="M124" s="156"/>
    </row>
    <row r="125" spans="2:13" ht="15">
      <c r="B125" s="15"/>
      <c r="C125" s="15"/>
      <c r="E125" s="15"/>
      <c r="F125" s="154"/>
      <c r="G125" s="154"/>
      <c r="H125" s="154"/>
      <c r="I125" s="154"/>
      <c r="J125" s="154"/>
      <c r="K125" s="15"/>
      <c r="L125" s="155"/>
      <c r="M125" s="156"/>
    </row>
    <row r="126" spans="2:13" ht="15">
      <c r="B126" s="15"/>
      <c r="C126" s="15"/>
      <c r="E126" s="15"/>
      <c r="F126" s="154"/>
      <c r="G126" s="154"/>
      <c r="H126" s="154"/>
      <c r="I126" s="154"/>
      <c r="J126" s="154"/>
      <c r="K126" s="15"/>
      <c r="L126" s="155"/>
      <c r="M126" s="156"/>
    </row>
    <row r="127" spans="2:13" ht="15">
      <c r="B127" s="15"/>
      <c r="C127" s="15"/>
      <c r="E127" s="15"/>
      <c r="F127" s="154"/>
      <c r="G127" s="154"/>
      <c r="H127" s="154"/>
      <c r="I127" s="154"/>
      <c r="J127" s="154"/>
      <c r="K127" s="15"/>
      <c r="L127" s="155"/>
      <c r="M127" s="156"/>
    </row>
    <row r="128" spans="2:13" ht="15">
      <c r="B128" s="15"/>
      <c r="C128" s="15"/>
      <c r="E128" s="15"/>
      <c r="F128" s="154"/>
      <c r="G128" s="154"/>
      <c r="H128" s="154"/>
      <c r="I128" s="154"/>
      <c r="J128" s="154"/>
      <c r="K128" s="15"/>
      <c r="L128" s="155"/>
      <c r="M128" s="156"/>
    </row>
    <row r="129" spans="2:13" ht="15">
      <c r="B129" s="15"/>
      <c r="C129" s="15"/>
      <c r="E129" s="15"/>
      <c r="F129" s="154"/>
      <c r="G129" s="154"/>
      <c r="H129" s="154"/>
      <c r="I129" s="154"/>
      <c r="J129" s="154"/>
      <c r="K129" s="15"/>
      <c r="L129" s="155"/>
      <c r="M129" s="156"/>
    </row>
    <row r="130" spans="2:13" ht="15">
      <c r="B130" s="15"/>
      <c r="C130" s="15"/>
      <c r="E130" s="15"/>
      <c r="F130" s="154"/>
      <c r="G130" s="154"/>
      <c r="H130" s="154"/>
      <c r="I130" s="154"/>
      <c r="J130" s="154"/>
      <c r="K130" s="15"/>
      <c r="L130" s="155"/>
      <c r="M130" s="156"/>
    </row>
    <row r="131" spans="2:13" ht="15">
      <c r="B131" s="15"/>
      <c r="C131" s="15"/>
      <c r="E131" s="15"/>
      <c r="F131" s="154"/>
      <c r="G131" s="154"/>
      <c r="H131" s="154"/>
      <c r="I131" s="154"/>
      <c r="J131" s="154"/>
      <c r="K131" s="15"/>
      <c r="L131" s="155"/>
      <c r="M131" s="156"/>
    </row>
    <row r="132" spans="2:13" ht="15">
      <c r="B132" s="15"/>
      <c r="C132" s="15"/>
      <c r="E132" s="15"/>
      <c r="F132" s="154"/>
      <c r="G132" s="154"/>
      <c r="H132" s="154"/>
      <c r="I132" s="154"/>
      <c r="J132" s="154"/>
      <c r="K132" s="15"/>
      <c r="L132" s="155"/>
      <c r="M132" s="156"/>
    </row>
    <row r="133" spans="2:13" ht="15">
      <c r="B133" s="15"/>
      <c r="C133" s="15"/>
      <c r="E133" s="15"/>
      <c r="F133" s="154"/>
      <c r="G133" s="154"/>
      <c r="H133" s="154"/>
      <c r="I133" s="154"/>
      <c r="J133" s="154"/>
      <c r="K133" s="15"/>
      <c r="L133" s="155"/>
      <c r="M133" s="156"/>
    </row>
    <row r="134" spans="2:13" ht="15">
      <c r="B134" s="15"/>
      <c r="C134" s="15"/>
      <c r="E134" s="15"/>
      <c r="F134" s="154"/>
      <c r="G134" s="154"/>
      <c r="H134" s="154"/>
      <c r="I134" s="154"/>
      <c r="J134" s="154"/>
      <c r="K134" s="15"/>
      <c r="L134" s="155"/>
      <c r="M134" s="156"/>
    </row>
    <row r="135" spans="2:13" ht="15">
      <c r="B135" s="15"/>
      <c r="C135" s="15"/>
      <c r="E135" s="15"/>
      <c r="F135" s="154"/>
      <c r="G135" s="154"/>
      <c r="H135" s="154"/>
      <c r="I135" s="154"/>
      <c r="J135" s="154"/>
      <c r="K135" s="15"/>
      <c r="L135" s="155"/>
      <c r="M135" s="156"/>
    </row>
    <row r="136" spans="2:13" ht="15">
      <c r="B136" s="15"/>
      <c r="C136" s="15"/>
      <c r="E136" s="15"/>
      <c r="F136" s="154"/>
      <c r="G136" s="154"/>
      <c r="H136" s="154"/>
      <c r="I136" s="154"/>
      <c r="J136" s="154"/>
      <c r="K136" s="15"/>
      <c r="L136" s="155"/>
      <c r="M136" s="156"/>
    </row>
    <row r="137" spans="2:12" ht="15">
      <c r="B137" s="102"/>
      <c r="G137" s="52"/>
      <c r="H137" s="52"/>
      <c r="I137" s="52"/>
      <c r="L137" s="68"/>
    </row>
    <row r="138" spans="2:12" ht="15">
      <c r="B138" s="102"/>
      <c r="G138" s="52"/>
      <c r="H138" s="52"/>
      <c r="I138" s="52"/>
      <c r="L138" s="68"/>
    </row>
    <row r="139" spans="2:12" ht="15">
      <c r="B139" s="102"/>
      <c r="G139" s="52"/>
      <c r="H139" s="52"/>
      <c r="I139" s="52"/>
      <c r="L139" s="68"/>
    </row>
    <row r="140" spans="2:12" ht="15">
      <c r="B140" s="102"/>
      <c r="G140" s="52"/>
      <c r="H140" s="52"/>
      <c r="I140" s="52"/>
      <c r="L140" s="68"/>
    </row>
    <row r="141" spans="2:12" ht="15">
      <c r="B141" s="102"/>
      <c r="G141" s="52"/>
      <c r="H141" s="52"/>
      <c r="I141" s="52"/>
      <c r="L141" s="68"/>
    </row>
    <row r="142" spans="2:12" ht="15">
      <c r="B142" s="102"/>
      <c r="G142" s="52"/>
      <c r="H142" s="52"/>
      <c r="I142" s="52"/>
      <c r="L142" s="68"/>
    </row>
    <row r="143" spans="2:12" ht="15">
      <c r="B143" s="102"/>
      <c r="G143" s="52"/>
      <c r="H143" s="52"/>
      <c r="I143" s="52"/>
      <c r="L143" s="68"/>
    </row>
    <row r="144" spans="2:12" ht="15">
      <c r="B144" s="102"/>
      <c r="G144" s="52"/>
      <c r="H144" s="52"/>
      <c r="I144" s="52"/>
      <c r="L144" s="68"/>
    </row>
    <row r="145" spans="2:12" ht="15">
      <c r="B145" s="102"/>
      <c r="G145" s="52"/>
      <c r="H145" s="52"/>
      <c r="I145" s="52"/>
      <c r="L145" s="68"/>
    </row>
    <row r="146" spans="2:12" ht="15">
      <c r="B146" s="102"/>
      <c r="G146" s="52"/>
      <c r="H146" s="52"/>
      <c r="I146" s="52"/>
      <c r="L146" s="68"/>
    </row>
    <row r="147" spans="2:12" ht="15">
      <c r="B147" s="102"/>
      <c r="G147" s="52"/>
      <c r="H147" s="52"/>
      <c r="I147" s="52"/>
      <c r="L147" s="68"/>
    </row>
    <row r="148" spans="2:12" ht="15">
      <c r="B148" s="102"/>
      <c r="G148" s="52"/>
      <c r="H148" s="52"/>
      <c r="I148" s="52"/>
      <c r="L148" s="68"/>
    </row>
    <row r="149" spans="2:12" ht="15">
      <c r="B149" s="102"/>
      <c r="G149" s="52"/>
      <c r="H149" s="52"/>
      <c r="I149" s="52"/>
      <c r="L149" s="68"/>
    </row>
    <row r="150" spans="2:12" ht="15">
      <c r="B150" s="102"/>
      <c r="G150" s="52"/>
      <c r="H150" s="52"/>
      <c r="I150" s="52"/>
      <c r="L150" s="68"/>
    </row>
    <row r="151" spans="2:12" ht="15">
      <c r="B151" s="102"/>
      <c r="G151" s="52"/>
      <c r="H151" s="52"/>
      <c r="I151" s="52"/>
      <c r="L151" s="68"/>
    </row>
    <row r="152" spans="2:12" ht="15">
      <c r="B152" s="102"/>
      <c r="G152" s="52"/>
      <c r="H152" s="52"/>
      <c r="I152" s="52"/>
      <c r="L152" s="68"/>
    </row>
    <row r="153" spans="2:12" ht="15">
      <c r="B153" s="102"/>
      <c r="G153" s="52"/>
      <c r="H153" s="52"/>
      <c r="I153" s="52"/>
      <c r="L153" s="68"/>
    </row>
    <row r="154" spans="2:12" ht="15">
      <c r="B154" s="102"/>
      <c r="G154" s="52"/>
      <c r="H154" s="52"/>
      <c r="I154" s="52"/>
      <c r="L154" s="68"/>
    </row>
    <row r="155" spans="2:12" ht="15">
      <c r="B155" s="102"/>
      <c r="G155" s="52"/>
      <c r="H155" s="52"/>
      <c r="I155" s="52"/>
      <c r="L155" s="68"/>
    </row>
    <row r="156" spans="7:12" ht="15">
      <c r="G156" s="52"/>
      <c r="H156" s="52"/>
      <c r="I156" s="52"/>
      <c r="L156" s="68"/>
    </row>
    <row r="157" spans="6:12" ht="15">
      <c r="F157" s="157"/>
      <c r="G157" s="52"/>
      <c r="H157" s="52"/>
      <c r="I157" s="52"/>
      <c r="L157" s="68"/>
    </row>
    <row r="158" spans="6:12" ht="15">
      <c r="F158" s="158"/>
      <c r="G158" s="157"/>
      <c r="H158" s="157"/>
      <c r="I158" s="52"/>
      <c r="L158" s="68"/>
    </row>
    <row r="159" spans="4:12" ht="15">
      <c r="D159" s="159"/>
      <c r="E159" s="17"/>
      <c r="F159" s="158"/>
      <c r="G159" s="158"/>
      <c r="H159" s="158"/>
      <c r="I159" s="158"/>
      <c r="J159" s="158"/>
      <c r="L159" s="68"/>
    </row>
    <row r="160" spans="4:12" ht="15">
      <c r="D160" s="158"/>
      <c r="E160" s="160"/>
      <c r="F160" s="161"/>
      <c r="G160" s="162"/>
      <c r="H160" s="162"/>
      <c r="I160" s="163"/>
      <c r="J160" s="163"/>
      <c r="L160" s="68"/>
    </row>
    <row r="161" spans="4:12" ht="15">
      <c r="D161" s="158"/>
      <c r="E161" s="160"/>
      <c r="F161" s="161"/>
      <c r="G161" s="164"/>
      <c r="H161" s="164"/>
      <c r="I161" s="65"/>
      <c r="J161" s="65"/>
      <c r="L161" s="68"/>
    </row>
    <row r="162" spans="4:12" ht="15">
      <c r="D162" s="159"/>
      <c r="E162" s="17"/>
      <c r="F162" s="159"/>
      <c r="G162" s="164"/>
      <c r="H162" s="164"/>
      <c r="I162" s="65"/>
      <c r="J162" s="65"/>
      <c r="L162" s="68"/>
    </row>
    <row r="163" spans="4:12" ht="15">
      <c r="D163" s="159"/>
      <c r="E163" s="17"/>
      <c r="F163" s="17"/>
      <c r="G163" s="74"/>
      <c r="H163" s="74"/>
      <c r="I163" s="68"/>
      <c r="J163" s="68"/>
      <c r="L163" s="68"/>
    </row>
    <row r="164" spans="7:12" ht="15">
      <c r="G164" s="52"/>
      <c r="H164" s="52"/>
      <c r="I164" s="52"/>
      <c r="L164" s="68"/>
    </row>
    <row r="165" spans="7:12" ht="15">
      <c r="G165" s="52"/>
      <c r="H165" s="52"/>
      <c r="I165" s="52"/>
      <c r="L165" s="68"/>
    </row>
    <row r="166" spans="7:12" ht="15">
      <c r="G166" s="52"/>
      <c r="H166" s="52"/>
      <c r="I166" s="52"/>
      <c r="L166" s="68"/>
    </row>
    <row r="167" spans="7:12" ht="15">
      <c r="G167" s="52"/>
      <c r="H167" s="52"/>
      <c r="I167" s="52"/>
      <c r="L167" s="68"/>
    </row>
    <row r="168" spans="7:12" ht="15">
      <c r="G168" s="52"/>
      <c r="H168" s="52"/>
      <c r="I168" s="52"/>
      <c r="L168" s="68"/>
    </row>
    <row r="169" spans="7:12" ht="15">
      <c r="G169" s="52"/>
      <c r="H169" s="52"/>
      <c r="I169" s="52"/>
      <c r="L169" s="68"/>
    </row>
    <row r="170" spans="7:12" ht="15">
      <c r="G170" s="52"/>
      <c r="H170" s="52"/>
      <c r="I170" s="52"/>
      <c r="L170" s="68"/>
    </row>
    <row r="171" spans="7:12" ht="15">
      <c r="G171" s="52"/>
      <c r="H171" s="52"/>
      <c r="I171" s="52"/>
      <c r="L171" s="68"/>
    </row>
    <row r="172" spans="7:12" ht="15">
      <c r="G172" s="52"/>
      <c r="H172" s="52"/>
      <c r="I172" s="52"/>
      <c r="L172" s="68"/>
    </row>
    <row r="173" spans="7:12" ht="15">
      <c r="G173" s="52"/>
      <c r="H173" s="52"/>
      <c r="I173" s="52"/>
      <c r="L173" s="68"/>
    </row>
    <row r="174" spans="7:12" ht="15">
      <c r="G174" s="52"/>
      <c r="H174" s="52"/>
      <c r="I174" s="52"/>
      <c r="L174" s="68"/>
    </row>
    <row r="175" spans="7:12" ht="15">
      <c r="G175" s="52"/>
      <c r="H175" s="52"/>
      <c r="I175" s="52"/>
      <c r="L175" s="68"/>
    </row>
    <row r="176" spans="7:12" ht="15">
      <c r="G176" s="52"/>
      <c r="H176" s="52"/>
      <c r="I176" s="52"/>
      <c r="L176" s="68"/>
    </row>
    <row r="177" spans="7:12" ht="15">
      <c r="G177" s="52"/>
      <c r="H177" s="52"/>
      <c r="I177" s="52"/>
      <c r="L177" s="68"/>
    </row>
    <row r="178" spans="7:12" ht="15">
      <c r="G178" s="52"/>
      <c r="H178" s="52"/>
      <c r="I178" s="52"/>
      <c r="L178" s="68"/>
    </row>
    <row r="179" spans="7:12" ht="15">
      <c r="G179" s="52"/>
      <c r="H179" s="52"/>
      <c r="I179" s="52"/>
      <c r="L179" s="68"/>
    </row>
    <row r="180" spans="7:12" ht="15">
      <c r="G180" s="52"/>
      <c r="H180" s="52"/>
      <c r="I180" s="52"/>
      <c r="L180" s="68"/>
    </row>
    <row r="181" spans="7:12" ht="15">
      <c r="G181" s="52"/>
      <c r="H181" s="52"/>
      <c r="I181" s="52"/>
      <c r="L181" s="68"/>
    </row>
    <row r="182" spans="7:12" ht="15">
      <c r="G182" s="52"/>
      <c r="H182" s="52"/>
      <c r="I182" s="52"/>
      <c r="L182" s="68"/>
    </row>
    <row r="183" spans="7:12" ht="15">
      <c r="G183" s="52"/>
      <c r="H183" s="52"/>
      <c r="I183" s="52"/>
      <c r="L183" s="68"/>
    </row>
    <row r="184" spans="7:9" ht="15">
      <c r="G184" s="52"/>
      <c r="H184" s="52"/>
      <c r="I184" s="52"/>
    </row>
    <row r="185" spans="7:9" ht="15">
      <c r="G185" s="52"/>
      <c r="H185" s="52"/>
      <c r="I185" s="52"/>
    </row>
    <row r="186" spans="7:9" ht="15">
      <c r="G186" s="52"/>
      <c r="H186" s="52"/>
      <c r="I186" s="52"/>
    </row>
    <row r="187" ht="15">
      <c r="I187" s="52"/>
    </row>
    <row r="188" ht="15">
      <c r="I188" s="52"/>
    </row>
    <row r="189" ht="15">
      <c r="I189" s="52"/>
    </row>
    <row r="190" ht="15">
      <c r="I190" s="52"/>
    </row>
    <row r="191" ht="15">
      <c r="I191" s="52"/>
    </row>
    <row r="192" ht="15">
      <c r="I192" s="52"/>
    </row>
    <row r="193" ht="15">
      <c r="I193" s="52"/>
    </row>
    <row r="194" ht="15">
      <c r="I194" s="52"/>
    </row>
    <row r="195" ht="15">
      <c r="I195" s="52"/>
    </row>
    <row r="196" ht="15">
      <c r="I196" s="52"/>
    </row>
    <row r="197" ht="15">
      <c r="I197" s="52"/>
    </row>
    <row r="198" ht="15">
      <c r="I198" s="52"/>
    </row>
    <row r="199" ht="15">
      <c r="I199" s="52"/>
    </row>
    <row r="200" ht="15">
      <c r="I200" s="52"/>
    </row>
    <row r="201" ht="15">
      <c r="I201" s="52"/>
    </row>
    <row r="202" ht="15">
      <c r="I202" s="52"/>
    </row>
    <row r="203" ht="15">
      <c r="I203" s="52"/>
    </row>
    <row r="204" ht="15">
      <c r="I204" s="52"/>
    </row>
    <row r="205" ht="15">
      <c r="I205" s="52"/>
    </row>
    <row r="206" ht="15">
      <c r="I206" s="52"/>
    </row>
    <row r="207" ht="15">
      <c r="I207" s="52"/>
    </row>
    <row r="208" ht="15">
      <c r="I208" s="52"/>
    </row>
    <row r="209" ht="15">
      <c r="I209" s="52"/>
    </row>
    <row r="210" ht="15">
      <c r="I210" s="52"/>
    </row>
    <row r="211" ht="15">
      <c r="I211" s="52"/>
    </row>
    <row r="212" ht="15">
      <c r="I212" s="52"/>
    </row>
    <row r="213" ht="15">
      <c r="I213" s="52"/>
    </row>
    <row r="214" ht="15">
      <c r="I214" s="52"/>
    </row>
    <row r="215" ht="15">
      <c r="I215" s="52"/>
    </row>
    <row r="216" ht="15">
      <c r="I216" s="52"/>
    </row>
    <row r="217" ht="15">
      <c r="I217" s="52"/>
    </row>
    <row r="218" ht="15">
      <c r="I218" s="52"/>
    </row>
    <row r="219" ht="15">
      <c r="I219" s="52"/>
    </row>
    <row r="220" ht="15">
      <c r="I220" s="52"/>
    </row>
    <row r="221" ht="15">
      <c r="I221" s="52"/>
    </row>
    <row r="222" ht="15">
      <c r="I222" s="52"/>
    </row>
    <row r="223" ht="15">
      <c r="I223" s="52"/>
    </row>
    <row r="224" ht="15">
      <c r="I224" s="52"/>
    </row>
    <row r="225" ht="15">
      <c r="I225" s="52"/>
    </row>
    <row r="226" ht="15">
      <c r="I226" s="52"/>
    </row>
    <row r="227" ht="15">
      <c r="I227" s="52"/>
    </row>
    <row r="228" ht="15">
      <c r="I228" s="52"/>
    </row>
    <row r="229" ht="15">
      <c r="I229" s="52"/>
    </row>
    <row r="230" ht="15">
      <c r="I230" s="52"/>
    </row>
    <row r="231" ht="15">
      <c r="I231" s="52"/>
    </row>
    <row r="232" ht="15">
      <c r="I232" s="52"/>
    </row>
    <row r="233" ht="15">
      <c r="I233" s="52"/>
    </row>
    <row r="234" ht="15">
      <c r="I234" s="52"/>
    </row>
    <row r="235" ht="15">
      <c r="I235" s="52"/>
    </row>
    <row r="236" ht="15">
      <c r="I236" s="52"/>
    </row>
    <row r="237" ht="15">
      <c r="I237" s="52"/>
    </row>
    <row r="238" ht="15">
      <c r="I238" s="52"/>
    </row>
    <row r="239" ht="15">
      <c r="I239" s="52"/>
    </row>
    <row r="240" ht="15">
      <c r="I240" s="52"/>
    </row>
    <row r="241" ht="15">
      <c r="I241" s="52"/>
    </row>
    <row r="242" ht="15">
      <c r="I242" s="52"/>
    </row>
    <row r="243" ht="15">
      <c r="I243" s="52"/>
    </row>
    <row r="244" ht="15">
      <c r="I244" s="52"/>
    </row>
    <row r="245" ht="15">
      <c r="I245" s="52"/>
    </row>
    <row r="246" ht="15">
      <c r="I246" s="52"/>
    </row>
    <row r="247" ht="15">
      <c r="I247" s="52"/>
    </row>
    <row r="248" ht="15">
      <c r="I248" s="52"/>
    </row>
    <row r="249" ht="15">
      <c r="I249" s="52"/>
    </row>
    <row r="250" ht="15">
      <c r="I250" s="52"/>
    </row>
    <row r="251" ht="15">
      <c r="I251" s="52"/>
    </row>
    <row r="252" ht="15">
      <c r="I252" s="52"/>
    </row>
    <row r="253" ht="15">
      <c r="I253" s="52"/>
    </row>
    <row r="254" ht="15">
      <c r="I254" s="52"/>
    </row>
    <row r="255" ht="15">
      <c r="I255" s="52"/>
    </row>
    <row r="256" ht="15">
      <c r="I256" s="52"/>
    </row>
    <row r="257" ht="15">
      <c r="I257" s="52"/>
    </row>
    <row r="258" ht="15">
      <c r="I258" s="52"/>
    </row>
    <row r="259" ht="15">
      <c r="I259" s="52"/>
    </row>
    <row r="260" ht="15">
      <c r="I260" s="52"/>
    </row>
    <row r="261" ht="15">
      <c r="I261" s="52"/>
    </row>
    <row r="262" ht="15">
      <c r="I262" s="52"/>
    </row>
    <row r="263" ht="15">
      <c r="I263" s="52"/>
    </row>
    <row r="264" ht="15">
      <c r="I264" s="52"/>
    </row>
    <row r="265" ht="15">
      <c r="I265" s="52"/>
    </row>
    <row r="266" ht="15">
      <c r="I266" s="52"/>
    </row>
    <row r="267" ht="15">
      <c r="I267" s="52"/>
    </row>
    <row r="268" ht="15">
      <c r="I268" s="52"/>
    </row>
    <row r="269" ht="15">
      <c r="I269" s="52"/>
    </row>
    <row r="270" ht="15">
      <c r="I270" s="52"/>
    </row>
    <row r="271" ht="15">
      <c r="I271" s="52"/>
    </row>
    <row r="272" ht="15">
      <c r="I272" s="52"/>
    </row>
    <row r="273" ht="15">
      <c r="I273" s="52"/>
    </row>
    <row r="274" ht="15">
      <c r="I274" s="52"/>
    </row>
    <row r="275" ht="15">
      <c r="I275" s="52"/>
    </row>
    <row r="276" ht="15">
      <c r="I276" s="52"/>
    </row>
  </sheetData>
  <mergeCells count="6">
    <mergeCell ref="F11:G11"/>
    <mergeCell ref="I11:J11"/>
    <mergeCell ref="B1:J1"/>
    <mergeCell ref="B2:J2"/>
    <mergeCell ref="B4:J4"/>
    <mergeCell ref="B5:J5"/>
  </mergeCells>
  <printOptions horizontalCentered="1"/>
  <pageMargins left="0.5" right="0.25" top="1" bottom="1" header="0.5" footer="0.5"/>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Q68"/>
  <sheetViews>
    <sheetView tabSelected="1" workbookViewId="0" topLeftCell="A46">
      <selection activeCell="F20" sqref="F20"/>
    </sheetView>
  </sheetViews>
  <sheetFormatPr defaultColWidth="9.00390625" defaultRowHeight="15.75"/>
  <cols>
    <col min="1" max="1" width="1.37890625" style="9" customWidth="1"/>
    <col min="2" max="2" width="8.00390625" style="9" customWidth="1"/>
    <col min="3" max="3" width="9.75390625" style="9" customWidth="1"/>
    <col min="4" max="4" width="8.75390625" style="9" customWidth="1"/>
    <col min="5" max="5" width="12.875" style="9" customWidth="1"/>
    <col min="6" max="6" width="10.125" style="6" customWidth="1"/>
    <col min="7" max="7" width="4.25390625" style="6" customWidth="1"/>
    <col min="8" max="8" width="16.375" style="54" customWidth="1"/>
    <col min="9" max="9" width="2.75390625" style="47" customWidth="1"/>
    <col min="10" max="10" width="15.625" style="54" customWidth="1"/>
    <col min="11" max="11" width="19.25390625" style="9" hidden="1" customWidth="1"/>
    <col min="12" max="12" width="8.00390625" style="9" customWidth="1"/>
    <col min="13" max="13" width="10.50390625" style="9" customWidth="1"/>
    <col min="14" max="14" width="13.125" style="9" customWidth="1"/>
    <col min="15" max="15" width="13.00390625" style="9" customWidth="1"/>
    <col min="16" max="16384" width="8.00390625" style="9" customWidth="1"/>
  </cols>
  <sheetData>
    <row r="1" spans="2:17" ht="15">
      <c r="B1" s="286" t="s">
        <v>108</v>
      </c>
      <c r="C1" s="286"/>
      <c r="D1" s="286"/>
      <c r="E1" s="286"/>
      <c r="F1" s="286"/>
      <c r="G1" s="286"/>
      <c r="H1" s="286"/>
      <c r="I1" s="286"/>
      <c r="J1" s="286"/>
      <c r="L1" s="2"/>
      <c r="M1" s="168"/>
      <c r="N1" s="73"/>
      <c r="O1" s="73"/>
      <c r="P1" s="73"/>
      <c r="Q1" s="73"/>
    </row>
    <row r="2" spans="2:17" ht="15">
      <c r="B2" s="286" t="s">
        <v>0</v>
      </c>
      <c r="C2" s="286"/>
      <c r="D2" s="286"/>
      <c r="E2" s="286"/>
      <c r="F2" s="286"/>
      <c r="G2" s="286"/>
      <c r="H2" s="286"/>
      <c r="I2" s="286"/>
      <c r="J2" s="286"/>
      <c r="K2" s="73"/>
      <c r="L2" s="73"/>
      <c r="M2" s="73"/>
      <c r="N2" s="73"/>
      <c r="O2" s="73"/>
      <c r="P2" s="73"/>
      <c r="Q2" s="73"/>
    </row>
    <row r="3" spans="2:10" ht="10.5" customHeight="1">
      <c r="B3" s="3"/>
      <c r="C3" s="169"/>
      <c r="D3" s="169"/>
      <c r="E3" s="169"/>
      <c r="F3" s="18"/>
      <c r="G3" s="18"/>
      <c r="H3" s="170"/>
      <c r="I3" s="170"/>
      <c r="J3" s="171"/>
    </row>
    <row r="4" spans="2:10" ht="15">
      <c r="B4" s="286" t="s">
        <v>27</v>
      </c>
      <c r="C4" s="286"/>
      <c r="D4" s="286"/>
      <c r="E4" s="286"/>
      <c r="F4" s="286"/>
      <c r="G4" s="286"/>
      <c r="H4" s="286"/>
      <c r="I4" s="286"/>
      <c r="J4" s="286"/>
    </row>
    <row r="5" spans="2:10" ht="15">
      <c r="B5" s="286" t="s">
        <v>114</v>
      </c>
      <c r="C5" s="286"/>
      <c r="D5" s="286"/>
      <c r="E5" s="286"/>
      <c r="F5" s="286"/>
      <c r="G5" s="286"/>
      <c r="H5" s="286"/>
      <c r="I5" s="286"/>
      <c r="J5" s="286"/>
    </row>
    <row r="6" spans="2:10" ht="7.5" customHeight="1">
      <c r="B6" s="4"/>
      <c r="C6" s="169"/>
      <c r="D6" s="169"/>
      <c r="E6" s="169"/>
      <c r="F6" s="18"/>
      <c r="G6" s="18"/>
      <c r="H6" s="171"/>
      <c r="I6" s="172"/>
      <c r="J6" s="171"/>
    </row>
    <row r="7" spans="2:10" ht="15">
      <c r="B7" s="4" t="s">
        <v>2</v>
      </c>
      <c r="C7" s="169"/>
      <c r="D7" s="169"/>
      <c r="E7" s="169"/>
      <c r="F7" s="18"/>
      <c r="G7" s="18"/>
      <c r="H7" s="171"/>
      <c r="I7" s="172"/>
      <c r="J7" s="171"/>
    </row>
    <row r="8" spans="2:10" ht="6.75" customHeight="1" thickBot="1">
      <c r="B8" s="22"/>
      <c r="C8" s="173"/>
      <c r="D8" s="173"/>
      <c r="E8" s="173"/>
      <c r="F8" s="174"/>
      <c r="G8" s="23"/>
      <c r="H8" s="175"/>
      <c r="J8" s="175"/>
    </row>
    <row r="9" spans="2:10" ht="6" customHeight="1">
      <c r="B9" s="22"/>
      <c r="C9" s="173"/>
      <c r="D9" s="173"/>
      <c r="E9" s="173"/>
      <c r="F9" s="24"/>
      <c r="G9" s="23"/>
      <c r="H9" s="47"/>
      <c r="J9" s="47"/>
    </row>
    <row r="10" spans="6:11" ht="15">
      <c r="F10" s="255" t="s">
        <v>7</v>
      </c>
      <c r="H10" s="258" t="s">
        <v>112</v>
      </c>
      <c r="I10" s="40"/>
      <c r="J10" s="258" t="s">
        <v>101</v>
      </c>
      <c r="K10" s="12" t="s">
        <v>28</v>
      </c>
    </row>
    <row r="11" spans="6:11" ht="15">
      <c r="F11" s="256"/>
      <c r="H11" s="259" t="s">
        <v>4</v>
      </c>
      <c r="I11" s="40"/>
      <c r="J11" s="259" t="s">
        <v>4</v>
      </c>
      <c r="K11" s="12"/>
    </row>
    <row r="12" spans="6:11" ht="15">
      <c r="F12" s="256"/>
      <c r="H12" s="260" t="s">
        <v>86</v>
      </c>
      <c r="I12" s="40"/>
      <c r="J12" s="260" t="s">
        <v>86</v>
      </c>
      <c r="K12" s="12"/>
    </row>
    <row r="13" spans="6:11" ht="15">
      <c r="F13" s="257"/>
      <c r="H13" s="261" t="s">
        <v>90</v>
      </c>
      <c r="I13" s="40"/>
      <c r="J13" s="261" t="s">
        <v>104</v>
      </c>
      <c r="K13" s="12"/>
    </row>
    <row r="14" spans="6:11" ht="5.25" customHeight="1" thickBot="1">
      <c r="F14" s="8"/>
      <c r="H14" s="176"/>
      <c r="I14" s="36"/>
      <c r="J14" s="176"/>
      <c r="K14" s="13">
        <v>36341</v>
      </c>
    </row>
    <row r="15" spans="6:11" ht="3.75" customHeight="1">
      <c r="F15" s="7"/>
      <c r="H15" s="36"/>
      <c r="I15" s="36"/>
      <c r="J15" s="41"/>
      <c r="K15" s="13"/>
    </row>
    <row r="16" ht="15">
      <c r="B16" s="167" t="s">
        <v>29</v>
      </c>
    </row>
    <row r="17" spans="2:10" ht="15">
      <c r="B17" s="9" t="s">
        <v>30</v>
      </c>
      <c r="F17" s="239" t="s">
        <v>135</v>
      </c>
      <c r="H17" s="185">
        <v>9199</v>
      </c>
      <c r="I17" s="178"/>
      <c r="J17" s="251">
        <v>8996</v>
      </c>
    </row>
    <row r="18" spans="2:10" ht="15">
      <c r="B18" s="9" t="s">
        <v>31</v>
      </c>
      <c r="F18" s="240"/>
      <c r="H18" s="91">
        <v>0</v>
      </c>
      <c r="I18" s="178"/>
      <c r="J18" s="187">
        <v>0</v>
      </c>
    </row>
    <row r="19" spans="2:10" ht="15">
      <c r="B19" s="9" t="s">
        <v>32</v>
      </c>
      <c r="F19" s="240" t="s">
        <v>135</v>
      </c>
      <c r="H19" s="91">
        <v>4057</v>
      </c>
      <c r="I19" s="178"/>
      <c r="J19" s="187">
        <v>4057</v>
      </c>
    </row>
    <row r="20" spans="2:10" ht="15">
      <c r="B20" s="9" t="s">
        <v>102</v>
      </c>
      <c r="F20" s="240"/>
      <c r="H20" s="91">
        <v>254864</v>
      </c>
      <c r="I20" s="178"/>
      <c r="J20" s="187">
        <v>293125</v>
      </c>
    </row>
    <row r="21" spans="6:16" ht="15">
      <c r="F21" s="241"/>
      <c r="H21" s="250">
        <f>SUM(H17:H20)</f>
        <v>268120</v>
      </c>
      <c r="I21" s="178"/>
      <c r="J21" s="252">
        <f>SUM(J17:J20)</f>
        <v>306178</v>
      </c>
      <c r="M21" s="180"/>
      <c r="N21" s="180"/>
      <c r="O21" s="180"/>
      <c r="P21" s="180"/>
    </row>
    <row r="22" spans="2:16" ht="15">
      <c r="B22" s="17"/>
      <c r="H22" s="177"/>
      <c r="I22" s="178"/>
      <c r="J22" s="179"/>
      <c r="K22" s="181"/>
      <c r="M22" s="182"/>
      <c r="N22" s="180"/>
      <c r="O22" s="182"/>
      <c r="P22" s="182"/>
    </row>
    <row r="23" spans="2:16" ht="15">
      <c r="B23" s="238" t="s">
        <v>33</v>
      </c>
      <c r="H23" s="183"/>
      <c r="K23" s="181"/>
      <c r="M23" s="182"/>
      <c r="N23" s="182"/>
      <c r="O23" s="182"/>
      <c r="P23" s="182"/>
    </row>
    <row r="24" spans="2:16" ht="15">
      <c r="B24" s="184" t="s">
        <v>34</v>
      </c>
      <c r="F24" s="239"/>
      <c r="H24" s="185">
        <v>158495</v>
      </c>
      <c r="I24" s="30"/>
      <c r="J24" s="185">
        <v>99973</v>
      </c>
      <c r="K24" s="181"/>
      <c r="M24" s="177"/>
      <c r="N24" s="177"/>
      <c r="O24" s="186"/>
      <c r="P24" s="177"/>
    </row>
    <row r="25" spans="2:16" ht="15">
      <c r="B25" s="184" t="s">
        <v>35</v>
      </c>
      <c r="F25" s="240"/>
      <c r="H25" s="91">
        <v>47238</v>
      </c>
      <c r="I25" s="30"/>
      <c r="J25" s="187">
        <v>51127</v>
      </c>
      <c r="K25" s="188">
        <v>48112.4</v>
      </c>
      <c r="M25" s="180"/>
      <c r="N25" s="180"/>
      <c r="O25" s="180"/>
      <c r="P25" s="180"/>
    </row>
    <row r="26" spans="2:16" ht="15">
      <c r="B26" s="184" t="s">
        <v>36</v>
      </c>
      <c r="F26" s="240"/>
      <c r="H26" s="91">
        <v>55631</v>
      </c>
      <c r="I26" s="30"/>
      <c r="J26" s="91">
        <v>67731</v>
      </c>
      <c r="K26" s="189"/>
      <c r="M26" s="177"/>
      <c r="N26" s="177"/>
      <c r="O26" s="177"/>
      <c r="P26" s="177"/>
    </row>
    <row r="27" spans="2:16" ht="15">
      <c r="B27" s="184" t="s">
        <v>37</v>
      </c>
      <c r="F27" s="240"/>
      <c r="H27" s="91">
        <f>131+33881</f>
        <v>34012</v>
      </c>
      <c r="I27" s="30"/>
      <c r="J27" s="91">
        <v>4024</v>
      </c>
      <c r="K27" s="189"/>
      <c r="M27" s="180"/>
      <c r="N27" s="180"/>
      <c r="O27" s="180"/>
      <c r="P27" s="180"/>
    </row>
    <row r="28" spans="2:16" ht="15">
      <c r="B28" s="184" t="s">
        <v>38</v>
      </c>
      <c r="F28" s="240"/>
      <c r="H28" s="91">
        <v>2201</v>
      </c>
      <c r="I28" s="30"/>
      <c r="J28" s="91">
        <v>3498</v>
      </c>
      <c r="K28" s="189"/>
      <c r="M28" s="180"/>
      <c r="N28" s="180"/>
      <c r="O28" s="180"/>
      <c r="P28" s="180"/>
    </row>
    <row r="29" spans="2:16" ht="15">
      <c r="B29" s="184" t="s">
        <v>131</v>
      </c>
      <c r="F29" s="241"/>
      <c r="H29" s="91">
        <v>5704</v>
      </c>
      <c r="I29" s="30"/>
      <c r="J29" s="91">
        <v>7166</v>
      </c>
      <c r="K29" s="189"/>
      <c r="M29" s="180"/>
      <c r="N29" s="180"/>
      <c r="O29" s="180"/>
      <c r="P29" s="180"/>
    </row>
    <row r="30" spans="2:16" ht="15">
      <c r="B30" s="17"/>
      <c r="H30" s="190">
        <f>SUM(H24:H29)</f>
        <v>303281</v>
      </c>
      <c r="I30" s="191"/>
      <c r="J30" s="190">
        <f>SUM(J24:J29)</f>
        <v>233519</v>
      </c>
      <c r="K30" s="192">
        <v>1438</v>
      </c>
      <c r="M30" s="180"/>
      <c r="N30" s="180"/>
      <c r="O30" s="180"/>
      <c r="P30" s="180"/>
    </row>
    <row r="31" spans="2:16" ht="15">
      <c r="B31" s="17"/>
      <c r="H31" s="191"/>
      <c r="I31" s="191"/>
      <c r="J31" s="191"/>
      <c r="K31" s="189"/>
      <c r="M31" s="180"/>
      <c r="N31" s="180"/>
      <c r="O31" s="180"/>
      <c r="P31" s="180"/>
    </row>
    <row r="32" spans="2:16" ht="15">
      <c r="B32" s="238" t="s">
        <v>39</v>
      </c>
      <c r="H32" s="191"/>
      <c r="I32" s="191"/>
      <c r="J32" s="191"/>
      <c r="K32" s="193">
        <v>18</v>
      </c>
      <c r="M32" s="180"/>
      <c r="N32" s="180"/>
      <c r="O32" s="180"/>
      <c r="P32" s="180"/>
    </row>
    <row r="33" spans="2:16" ht="15">
      <c r="B33" s="184" t="s">
        <v>40</v>
      </c>
      <c r="F33" s="239"/>
      <c r="H33" s="185">
        <v>37805</v>
      </c>
      <c r="I33" s="30"/>
      <c r="J33" s="185">
        <v>45111</v>
      </c>
      <c r="K33" s="189">
        <v>0</v>
      </c>
      <c r="M33" s="177"/>
      <c r="N33" s="177"/>
      <c r="O33" s="177"/>
      <c r="P33" s="177"/>
    </row>
    <row r="34" spans="2:11" ht="15">
      <c r="B34" s="184" t="s">
        <v>41</v>
      </c>
      <c r="F34" s="240"/>
      <c r="H34" s="91">
        <f>954+14312+2</f>
        <v>15268</v>
      </c>
      <c r="I34" s="30"/>
      <c r="J34" s="187">
        <f>14626+10</f>
        <v>14636</v>
      </c>
      <c r="K34" s="189"/>
    </row>
    <row r="35" spans="2:11" ht="15">
      <c r="B35" s="184" t="s">
        <v>21</v>
      </c>
      <c r="F35" s="240"/>
      <c r="H35" s="91">
        <v>14088</v>
      </c>
      <c r="I35" s="178"/>
      <c r="J35" s="187">
        <v>15284</v>
      </c>
      <c r="K35" s="189"/>
    </row>
    <row r="36" spans="2:11" ht="15">
      <c r="B36" s="184" t="s">
        <v>71</v>
      </c>
      <c r="F36" s="240" t="s">
        <v>42</v>
      </c>
      <c r="H36" s="91">
        <v>1427</v>
      </c>
      <c r="I36" s="178"/>
      <c r="J36" s="187">
        <v>1194</v>
      </c>
      <c r="K36" s="189"/>
    </row>
    <row r="37" spans="2:11" ht="15">
      <c r="B37" s="184" t="s">
        <v>43</v>
      </c>
      <c r="F37" s="241" t="s">
        <v>42</v>
      </c>
      <c r="H37" s="91">
        <f>37951+619</f>
        <v>38570</v>
      </c>
      <c r="I37" s="178"/>
      <c r="J37" s="187">
        <v>20902</v>
      </c>
      <c r="K37" s="189">
        <v>33196</v>
      </c>
    </row>
    <row r="38" spans="2:11" ht="15">
      <c r="B38" s="17"/>
      <c r="F38" s="7"/>
      <c r="H38" s="190">
        <f>SUM(H33:H37)</f>
        <v>107158</v>
      </c>
      <c r="J38" s="194">
        <f>SUM(J33:J37)</f>
        <v>97127</v>
      </c>
      <c r="K38" s="192"/>
    </row>
    <row r="39" spans="2:11" ht="15">
      <c r="B39" s="17"/>
      <c r="H39" s="191"/>
      <c r="J39" s="47"/>
      <c r="K39" s="127"/>
    </row>
    <row r="40" spans="2:11" ht="15">
      <c r="B40" s="17" t="s">
        <v>44</v>
      </c>
      <c r="H40" s="45">
        <f>+H30-H38</f>
        <v>196123</v>
      </c>
      <c r="I40" s="43"/>
      <c r="J40" s="43">
        <f>+J30-J38</f>
        <v>136392</v>
      </c>
      <c r="K40" s="181"/>
    </row>
    <row r="41" spans="2:11" ht="15">
      <c r="B41" s="17"/>
      <c r="H41" s="45"/>
      <c r="I41" s="43"/>
      <c r="J41" s="43"/>
      <c r="K41" s="181"/>
    </row>
    <row r="42" spans="2:11" ht="15.75" thickBot="1">
      <c r="B42" s="17"/>
      <c r="H42" s="42">
        <f>H17+H18+H19+H20+H40</f>
        <v>464243</v>
      </c>
      <c r="I42" s="43"/>
      <c r="J42" s="44">
        <f>J17+J18+J19+J20+J40</f>
        <v>442570</v>
      </c>
      <c r="K42" s="181"/>
    </row>
    <row r="43" spans="2:11" ht="15.75" thickTop="1">
      <c r="B43" s="17"/>
      <c r="H43" s="45"/>
      <c r="I43" s="43"/>
      <c r="J43" s="43"/>
      <c r="K43" s="181"/>
    </row>
    <row r="44" spans="2:11" ht="15">
      <c r="B44" s="17"/>
      <c r="H44" s="45"/>
      <c r="I44" s="43"/>
      <c r="J44" s="43"/>
      <c r="K44" s="181"/>
    </row>
    <row r="45" spans="2:11" ht="15">
      <c r="B45" s="238" t="s">
        <v>82</v>
      </c>
      <c r="H45" s="191"/>
      <c r="J45" s="47"/>
      <c r="K45" s="181"/>
    </row>
    <row r="46" spans="2:11" ht="15">
      <c r="B46" s="17" t="s">
        <v>45</v>
      </c>
      <c r="H46" s="185">
        <v>132889</v>
      </c>
      <c r="I46" s="178"/>
      <c r="J46" s="251">
        <v>132881</v>
      </c>
      <c r="K46" s="181"/>
    </row>
    <row r="47" spans="2:11" ht="15">
      <c r="B47" s="17" t="s">
        <v>46</v>
      </c>
      <c r="H47" s="91">
        <v>3648</v>
      </c>
      <c r="I47" s="178"/>
      <c r="J47" s="187">
        <v>3622</v>
      </c>
      <c r="K47" s="181"/>
    </row>
    <row r="48" spans="2:11" ht="15">
      <c r="B48" s="17" t="s">
        <v>47</v>
      </c>
      <c r="H48" s="91">
        <v>26515</v>
      </c>
      <c r="I48" s="178"/>
      <c r="J48" s="187">
        <v>29745</v>
      </c>
      <c r="K48" s="181"/>
    </row>
    <row r="49" spans="2:11" ht="15">
      <c r="B49" s="17" t="s">
        <v>48</v>
      </c>
      <c r="H49" s="253">
        <v>261139</v>
      </c>
      <c r="I49" s="178"/>
      <c r="J49" s="254">
        <v>218990</v>
      </c>
      <c r="K49" s="181"/>
    </row>
    <row r="50" spans="2:11" ht="15">
      <c r="B50" s="17"/>
      <c r="E50" s="195"/>
      <c r="H50" s="190">
        <f>SUM(H46:H49)</f>
        <v>424191</v>
      </c>
      <c r="J50" s="194">
        <f>SUM(J45:J49)</f>
        <v>385238</v>
      </c>
      <c r="K50" s="196"/>
    </row>
    <row r="51" spans="2:11" ht="15">
      <c r="B51" s="238" t="s">
        <v>49</v>
      </c>
      <c r="H51" s="191"/>
      <c r="J51" s="47"/>
      <c r="K51" s="181"/>
    </row>
    <row r="52" spans="2:11" ht="15">
      <c r="B52" s="17" t="s">
        <v>50</v>
      </c>
      <c r="F52" s="239"/>
      <c r="H52" s="185">
        <v>9599</v>
      </c>
      <c r="I52" s="178"/>
      <c r="J52" s="251">
        <v>9955</v>
      </c>
      <c r="K52" s="181"/>
    </row>
    <row r="53" spans="2:11" ht="15.75" thickBot="1">
      <c r="B53" s="17" t="s">
        <v>43</v>
      </c>
      <c r="F53" s="241" t="s">
        <v>42</v>
      </c>
      <c r="H53" s="253">
        <v>30453</v>
      </c>
      <c r="I53" s="178"/>
      <c r="J53" s="254">
        <v>47377</v>
      </c>
      <c r="K53" s="197"/>
    </row>
    <row r="54" spans="2:11" ht="15.75" thickTop="1">
      <c r="B54" s="17"/>
      <c r="F54" s="7"/>
      <c r="H54" s="30"/>
      <c r="I54" s="178"/>
      <c r="J54" s="178"/>
      <c r="K54" s="280"/>
    </row>
    <row r="55" spans="2:11" ht="15.75" thickBot="1">
      <c r="B55" s="17"/>
      <c r="H55" s="46">
        <f>SUM(H50:H53)</f>
        <v>464243</v>
      </c>
      <c r="J55" s="48">
        <f>SUM(J50:J53)</f>
        <v>442570</v>
      </c>
      <c r="K55" s="181"/>
    </row>
    <row r="56" ht="15.75" thickTop="1">
      <c r="H56" s="183"/>
    </row>
    <row r="57" spans="2:10" ht="15.75" thickBot="1">
      <c r="B57" s="167" t="s">
        <v>72</v>
      </c>
      <c r="H57" s="49">
        <v>1.6</v>
      </c>
      <c r="I57" s="50"/>
      <c r="J57" s="51">
        <v>1.45</v>
      </c>
    </row>
    <row r="58" ht="15.75" thickTop="1">
      <c r="H58" s="183"/>
    </row>
    <row r="60" ht="15">
      <c r="B60" s="9" t="s">
        <v>122</v>
      </c>
    </row>
    <row r="61" ht="15">
      <c r="B61" s="102" t="s">
        <v>121</v>
      </c>
    </row>
    <row r="62" ht="15">
      <c r="B62" s="9" t="s">
        <v>123</v>
      </c>
    </row>
    <row r="64" spans="5:7" ht="15">
      <c r="E64" s="52"/>
      <c r="F64" s="53"/>
      <c r="G64" s="53"/>
    </row>
    <row r="65" spans="2:7" ht="15">
      <c r="B65" s="102"/>
      <c r="E65" s="52"/>
      <c r="F65" s="53"/>
      <c r="G65" s="53"/>
    </row>
    <row r="68" spans="8:9" ht="15" hidden="1">
      <c r="H68" s="145"/>
      <c r="I68" s="198"/>
    </row>
  </sheetData>
  <mergeCells count="4">
    <mergeCell ref="B1:J1"/>
    <mergeCell ref="B2:J2"/>
    <mergeCell ref="B4:J4"/>
    <mergeCell ref="B5:J5"/>
  </mergeCells>
  <printOptions horizontalCentered="1"/>
  <pageMargins left="0.25" right="0.25" top="1" bottom="1" header="0.5" footer="0.5"/>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B1:T58"/>
  <sheetViews>
    <sheetView workbookViewId="0" topLeftCell="A4">
      <selection activeCell="B5" sqref="B5:L5"/>
    </sheetView>
  </sheetViews>
  <sheetFormatPr defaultColWidth="9.00390625" defaultRowHeight="15.75"/>
  <cols>
    <col min="1" max="1" width="1.25" style="34" customWidth="1"/>
    <col min="2" max="2" width="25.375" style="34" customWidth="1"/>
    <col min="3" max="3" width="4.625" style="34" customWidth="1"/>
    <col min="4" max="4" width="1.12109375" style="34" customWidth="1"/>
    <col min="5" max="5" width="11.625" style="35" customWidth="1"/>
    <col min="6" max="6" width="0.875" style="36" customWidth="1"/>
    <col min="7" max="7" width="10.875" style="35" customWidth="1"/>
    <col min="8" max="8" width="11.75390625" style="35" customWidth="1"/>
    <col min="9" max="9" width="1.00390625" style="36" customWidth="1"/>
    <col min="10" max="10" width="12.875" style="35" customWidth="1"/>
    <col min="11" max="11" width="0.875" style="36" customWidth="1"/>
    <col min="12" max="12" width="11.875" style="35" customWidth="1"/>
    <col min="13" max="13" width="9.50390625" style="34" customWidth="1"/>
    <col min="14" max="16384" width="8.125" style="34" customWidth="1"/>
  </cols>
  <sheetData>
    <row r="1" spans="2:20" s="9" customFormat="1" ht="15">
      <c r="B1" s="286" t="s">
        <v>108</v>
      </c>
      <c r="C1" s="286"/>
      <c r="D1" s="286"/>
      <c r="E1" s="286"/>
      <c r="F1" s="286"/>
      <c r="G1" s="286"/>
      <c r="H1" s="286"/>
      <c r="I1" s="286"/>
      <c r="J1" s="286"/>
      <c r="K1" s="286"/>
      <c r="L1" s="286"/>
      <c r="O1" s="2"/>
      <c r="P1" s="168"/>
      <c r="Q1" s="73"/>
      <c r="R1" s="73"/>
      <c r="S1" s="73"/>
      <c r="T1" s="73"/>
    </row>
    <row r="2" spans="2:20" s="9" customFormat="1" ht="15">
      <c r="B2" s="286" t="s">
        <v>0</v>
      </c>
      <c r="C2" s="286"/>
      <c r="D2" s="286"/>
      <c r="E2" s="286"/>
      <c r="F2" s="286"/>
      <c r="G2" s="286"/>
      <c r="H2" s="286"/>
      <c r="I2" s="286"/>
      <c r="J2" s="286"/>
      <c r="K2" s="286"/>
      <c r="L2" s="286"/>
      <c r="N2" s="73"/>
      <c r="O2" s="73"/>
      <c r="P2" s="73"/>
      <c r="Q2" s="73"/>
      <c r="R2" s="73"/>
      <c r="S2" s="73"/>
      <c r="T2" s="73"/>
    </row>
    <row r="3" spans="2:12" s="9" customFormat="1" ht="15">
      <c r="B3" s="3"/>
      <c r="C3" s="18"/>
      <c r="D3" s="18"/>
      <c r="E3" s="20"/>
      <c r="F3" s="21"/>
      <c r="G3" s="20"/>
      <c r="H3" s="20"/>
      <c r="I3" s="21"/>
      <c r="J3" s="199"/>
      <c r="K3" s="199"/>
      <c r="L3" s="20"/>
    </row>
    <row r="4" spans="2:12" s="9" customFormat="1" ht="15">
      <c r="B4" s="289" t="s">
        <v>51</v>
      </c>
      <c r="C4" s="289"/>
      <c r="D4" s="289"/>
      <c r="E4" s="289"/>
      <c r="F4" s="289"/>
      <c r="G4" s="289"/>
      <c r="H4" s="289"/>
      <c r="I4" s="289"/>
      <c r="J4" s="289"/>
      <c r="K4" s="289"/>
      <c r="L4" s="289"/>
    </row>
    <row r="5" spans="2:12" s="9" customFormat="1" ht="15">
      <c r="B5" s="289" t="s">
        <v>111</v>
      </c>
      <c r="C5" s="289"/>
      <c r="D5" s="289"/>
      <c r="E5" s="289"/>
      <c r="F5" s="289"/>
      <c r="G5" s="289"/>
      <c r="H5" s="289"/>
      <c r="I5" s="289"/>
      <c r="J5" s="289"/>
      <c r="K5" s="289"/>
      <c r="L5" s="289"/>
    </row>
    <row r="6" spans="2:12" s="9" customFormat="1" ht="15">
      <c r="B6" s="72"/>
      <c r="C6" s="19"/>
      <c r="D6" s="19"/>
      <c r="E6" s="20"/>
      <c r="F6" s="21"/>
      <c r="G6" s="20"/>
      <c r="H6" s="20"/>
      <c r="I6" s="21"/>
      <c r="J6" s="20"/>
      <c r="K6" s="21"/>
      <c r="L6" s="20"/>
    </row>
    <row r="7" spans="2:13" s="9" customFormat="1" ht="15">
      <c r="B7" s="4" t="s">
        <v>52</v>
      </c>
      <c r="C7" s="18"/>
      <c r="D7" s="18"/>
      <c r="E7" s="20"/>
      <c r="F7" s="21"/>
      <c r="G7" s="20"/>
      <c r="H7" s="20"/>
      <c r="I7" s="21"/>
      <c r="J7" s="20"/>
      <c r="K7" s="21"/>
      <c r="L7" s="20"/>
      <c r="M7" s="173"/>
    </row>
    <row r="8" spans="2:13" s="9" customFormat="1" ht="15">
      <c r="B8" s="22"/>
      <c r="C8" s="23"/>
      <c r="D8" s="23"/>
      <c r="E8" s="35"/>
      <c r="F8" s="36"/>
      <c r="G8" s="35"/>
      <c r="H8" s="35"/>
      <c r="I8" s="36"/>
      <c r="J8" s="35"/>
      <c r="K8" s="36"/>
      <c r="L8" s="35"/>
      <c r="M8" s="173"/>
    </row>
    <row r="9" spans="2:13" s="9" customFormat="1" ht="15.75" thickBot="1">
      <c r="B9" s="22"/>
      <c r="C9" s="24"/>
      <c r="D9" s="23"/>
      <c r="E9" s="176"/>
      <c r="F9" s="36"/>
      <c r="G9" s="176"/>
      <c r="H9" s="176"/>
      <c r="I9" s="36"/>
      <c r="J9" s="176"/>
      <c r="K9" s="36"/>
      <c r="L9" s="176"/>
      <c r="M9" s="173"/>
    </row>
    <row r="10" spans="2:13" s="9" customFormat="1" ht="5.25" customHeight="1">
      <c r="B10" s="22"/>
      <c r="C10" s="24"/>
      <c r="D10" s="23"/>
      <c r="E10" s="36"/>
      <c r="F10" s="36"/>
      <c r="G10" s="36"/>
      <c r="H10" s="36"/>
      <c r="I10" s="36"/>
      <c r="J10" s="36"/>
      <c r="K10" s="36"/>
      <c r="L10" s="36"/>
      <c r="M10" s="173"/>
    </row>
    <row r="11" spans="3:12" ht="15">
      <c r="C11" s="25"/>
      <c r="E11" s="28"/>
      <c r="G11" s="287" t="s">
        <v>93</v>
      </c>
      <c r="H11" s="288"/>
      <c r="I11" s="26"/>
      <c r="J11" s="27" t="s">
        <v>53</v>
      </c>
      <c r="K11" s="26"/>
      <c r="L11" s="28"/>
    </row>
    <row r="12" spans="3:12" s="200" customFormat="1" ht="4.5" customHeight="1">
      <c r="C12" s="29"/>
      <c r="E12" s="210"/>
      <c r="F12" s="26"/>
      <c r="G12" s="185"/>
      <c r="H12" s="264"/>
      <c r="I12" s="26"/>
      <c r="J12" s="267"/>
      <c r="K12" s="26"/>
      <c r="L12" s="210"/>
    </row>
    <row r="13" spans="3:12" ht="15">
      <c r="C13" s="31"/>
      <c r="E13" s="263" t="s">
        <v>54</v>
      </c>
      <c r="G13" s="128" t="s">
        <v>54</v>
      </c>
      <c r="H13" s="265" t="s">
        <v>55</v>
      </c>
      <c r="J13" s="128" t="s">
        <v>56</v>
      </c>
      <c r="L13" s="128" t="s">
        <v>26</v>
      </c>
    </row>
    <row r="14" spans="3:12" ht="15">
      <c r="C14" s="25"/>
      <c r="E14" s="244" t="s">
        <v>57</v>
      </c>
      <c r="F14" s="31"/>
      <c r="G14" s="268" t="s">
        <v>58</v>
      </c>
      <c r="H14" s="266" t="s">
        <v>59</v>
      </c>
      <c r="I14" s="201"/>
      <c r="J14" s="268" t="s">
        <v>60</v>
      </c>
      <c r="L14" s="268"/>
    </row>
    <row r="15" spans="3:12" ht="6" customHeight="1" thickBot="1">
      <c r="C15" s="32"/>
      <c r="D15" s="32"/>
      <c r="E15" s="202"/>
      <c r="F15" s="31"/>
      <c r="G15" s="202"/>
      <c r="H15" s="202"/>
      <c r="I15" s="201"/>
      <c r="J15" s="202"/>
      <c r="K15" s="31"/>
      <c r="L15" s="202"/>
    </row>
    <row r="16" spans="3:12" ht="15">
      <c r="C16" s="33"/>
      <c r="D16" s="33"/>
      <c r="E16" s="203"/>
      <c r="F16" s="201"/>
      <c r="G16" s="203"/>
      <c r="H16" s="203"/>
      <c r="I16" s="201"/>
      <c r="J16" s="203"/>
      <c r="K16" s="201"/>
      <c r="L16" s="203"/>
    </row>
    <row r="17" spans="5:12" ht="15">
      <c r="E17" s="262" t="s">
        <v>9</v>
      </c>
      <c r="G17" s="262" t="s">
        <v>9</v>
      </c>
      <c r="H17" s="262" t="s">
        <v>9</v>
      </c>
      <c r="J17" s="262" t="s">
        <v>9</v>
      </c>
      <c r="L17" s="262" t="s">
        <v>9</v>
      </c>
    </row>
    <row r="20" ht="15">
      <c r="B20" s="37" t="s">
        <v>116</v>
      </c>
    </row>
    <row r="22" ht="15">
      <c r="B22" s="37" t="s">
        <v>105</v>
      </c>
    </row>
    <row r="23" spans="5:12" ht="15">
      <c r="E23" s="209"/>
      <c r="G23" s="209"/>
      <c r="H23" s="209"/>
      <c r="J23" s="209"/>
      <c r="L23" s="209"/>
    </row>
    <row r="24" spans="2:12" ht="15">
      <c r="B24" s="34" t="s">
        <v>84</v>
      </c>
      <c r="E24" s="210">
        <v>132889</v>
      </c>
      <c r="F24" s="26"/>
      <c r="G24" s="211">
        <v>3648</v>
      </c>
      <c r="H24" s="211">
        <v>26780</v>
      </c>
      <c r="J24" s="211">
        <v>241100</v>
      </c>
      <c r="L24" s="211">
        <f>SUM(E24:J24)</f>
        <v>404417</v>
      </c>
    </row>
    <row r="25" spans="5:12" ht="15">
      <c r="E25" s="210"/>
      <c r="F25" s="26"/>
      <c r="G25" s="211"/>
      <c r="H25" s="211"/>
      <c r="J25" s="211"/>
      <c r="L25" s="211"/>
    </row>
    <row r="26" spans="5:12" ht="15">
      <c r="E26" s="211"/>
      <c r="G26" s="211"/>
      <c r="H26" s="211"/>
      <c r="J26" s="211"/>
      <c r="L26" s="211"/>
    </row>
    <row r="27" spans="2:12" ht="15">
      <c r="B27" s="34" t="s">
        <v>83</v>
      </c>
      <c r="C27" s="38"/>
      <c r="D27" s="38"/>
      <c r="E27" s="211"/>
      <c r="G27" s="211"/>
      <c r="H27" s="211"/>
      <c r="J27" s="211"/>
      <c r="L27" s="211"/>
    </row>
    <row r="28" spans="2:12" ht="15">
      <c r="B28" s="204" t="s">
        <v>99</v>
      </c>
      <c r="C28" s="38"/>
      <c r="D28" s="38"/>
      <c r="E28" s="211">
        <v>0</v>
      </c>
      <c r="G28" s="211">
        <v>0</v>
      </c>
      <c r="H28" s="211">
        <v>0</v>
      </c>
      <c r="I28" s="205"/>
      <c r="J28" s="211">
        <v>0</v>
      </c>
      <c r="L28" s="211">
        <f>SUM(E28:J28)</f>
        <v>0</v>
      </c>
    </row>
    <row r="29" spans="2:12" ht="15">
      <c r="B29" s="204" t="s">
        <v>87</v>
      </c>
      <c r="C29" s="38"/>
      <c r="D29" s="38"/>
      <c r="E29" s="211">
        <v>0</v>
      </c>
      <c r="G29" s="211">
        <v>0</v>
      </c>
      <c r="H29" s="214">
        <v>-265</v>
      </c>
      <c r="I29" s="206"/>
      <c r="J29" s="210">
        <f>-H29</f>
        <v>265</v>
      </c>
      <c r="L29" s="211">
        <f>SUM(E29:J29)</f>
        <v>0</v>
      </c>
    </row>
    <row r="30" spans="2:12" ht="15">
      <c r="B30" s="204" t="s">
        <v>88</v>
      </c>
      <c r="C30" s="38"/>
      <c r="D30" s="38"/>
      <c r="E30" s="211">
        <v>0</v>
      </c>
      <c r="G30" s="211">
        <v>0</v>
      </c>
      <c r="H30" s="210">
        <v>0</v>
      </c>
      <c r="I30" s="26"/>
      <c r="J30" s="214">
        <f>+'PNL 30-6-2005'!F40</f>
        <v>19774</v>
      </c>
      <c r="L30" s="216">
        <f>SUM(E30:J30)</f>
        <v>19774</v>
      </c>
    </row>
    <row r="31" spans="2:12" ht="15" hidden="1">
      <c r="B31" s="204" t="s">
        <v>106</v>
      </c>
      <c r="C31" s="38"/>
      <c r="D31" s="38"/>
      <c r="E31" s="211">
        <v>0</v>
      </c>
      <c r="F31" s="36">
        <v>0</v>
      </c>
      <c r="G31" s="211">
        <v>0</v>
      </c>
      <c r="H31" s="210">
        <v>0</v>
      </c>
      <c r="I31" s="26"/>
      <c r="J31" s="214">
        <v>0</v>
      </c>
      <c r="L31" s="216">
        <f>SUM(E31:J31)</f>
        <v>0</v>
      </c>
    </row>
    <row r="32" spans="2:12" ht="15">
      <c r="B32" s="207"/>
      <c r="C32" s="38"/>
      <c r="D32" s="38"/>
      <c r="E32" s="211"/>
      <c r="G32" s="211"/>
      <c r="H32" s="211"/>
      <c r="J32" s="215"/>
      <c r="L32" s="216"/>
    </row>
    <row r="33" spans="3:12" ht="15">
      <c r="C33" s="38"/>
      <c r="D33" s="38"/>
      <c r="E33" s="211"/>
      <c r="G33" s="211"/>
      <c r="H33" s="211"/>
      <c r="J33" s="214"/>
      <c r="K33" s="101"/>
      <c r="L33" s="217"/>
    </row>
    <row r="34" spans="3:12" ht="6" customHeight="1">
      <c r="C34" s="38"/>
      <c r="D34" s="38"/>
      <c r="E34" s="209"/>
      <c r="G34" s="209"/>
      <c r="H34" s="209"/>
      <c r="J34" s="209"/>
      <c r="L34" s="209"/>
    </row>
    <row r="35" spans="2:13" ht="15.75" thickBot="1">
      <c r="B35" s="34" t="s">
        <v>117</v>
      </c>
      <c r="C35" s="38"/>
      <c r="D35" s="38"/>
      <c r="E35" s="212">
        <f>SUM(E24:E34)</f>
        <v>132889</v>
      </c>
      <c r="G35" s="212">
        <f>SUM(G24:G34)</f>
        <v>3648</v>
      </c>
      <c r="H35" s="212">
        <f>SUM(H24:H34)</f>
        <v>26515</v>
      </c>
      <c r="J35" s="212">
        <f>SUM(J24:J34)</f>
        <v>261139</v>
      </c>
      <c r="L35" s="212">
        <f>SUM(L24:L34)</f>
        <v>424191</v>
      </c>
      <c r="M35" s="39"/>
    </row>
    <row r="36" spans="3:13" ht="15.75" thickTop="1">
      <c r="C36" s="38"/>
      <c r="D36" s="38"/>
      <c r="E36" s="213"/>
      <c r="G36" s="213"/>
      <c r="H36" s="213"/>
      <c r="J36" s="213"/>
      <c r="L36" s="213"/>
      <c r="M36" s="39"/>
    </row>
    <row r="37" spans="3:12" ht="15">
      <c r="C37" s="38"/>
      <c r="D37" s="38"/>
      <c r="E37" s="36"/>
      <c r="G37" s="36"/>
      <c r="H37" s="36"/>
      <c r="J37" s="36"/>
      <c r="L37" s="36"/>
    </row>
    <row r="38" spans="2:12" ht="15">
      <c r="B38" s="37" t="s">
        <v>118</v>
      </c>
      <c r="E38" s="36"/>
      <c r="G38" s="36"/>
      <c r="H38" s="36"/>
      <c r="J38" s="36"/>
      <c r="L38" s="36"/>
    </row>
    <row r="40" ht="15">
      <c r="B40" s="37" t="s">
        <v>107</v>
      </c>
    </row>
    <row r="41" spans="5:12" ht="15">
      <c r="E41" s="209"/>
      <c r="G41" s="209"/>
      <c r="H41" s="209"/>
      <c r="J41" s="209"/>
      <c r="L41" s="209"/>
    </row>
    <row r="42" spans="2:12" ht="15">
      <c r="B42" s="34" t="s">
        <v>84</v>
      </c>
      <c r="E42" s="210">
        <v>132846</v>
      </c>
      <c r="F42" s="26"/>
      <c r="G42" s="216">
        <v>3505</v>
      </c>
      <c r="H42" s="211">
        <v>34318</v>
      </c>
      <c r="J42" s="211">
        <v>176687</v>
      </c>
      <c r="L42" s="211">
        <f>SUM(E42:J42)</f>
        <v>347356</v>
      </c>
    </row>
    <row r="43" spans="5:12" ht="15">
      <c r="E43" s="210"/>
      <c r="F43" s="26"/>
      <c r="G43" s="216"/>
      <c r="H43" s="211"/>
      <c r="J43" s="211"/>
      <c r="L43" s="211"/>
    </row>
    <row r="44" spans="2:12" ht="15">
      <c r="B44" s="204"/>
      <c r="E44" s="211"/>
      <c r="G44" s="211"/>
      <c r="H44" s="220"/>
      <c r="I44" s="208"/>
      <c r="J44" s="220"/>
      <c r="K44" s="208"/>
      <c r="L44" s="220"/>
    </row>
    <row r="45" spans="2:12" ht="15">
      <c r="B45" s="34" t="s">
        <v>83</v>
      </c>
      <c r="C45" s="38"/>
      <c r="D45" s="38"/>
      <c r="E45" s="211"/>
      <c r="G45" s="211"/>
      <c r="H45" s="211"/>
      <c r="J45" s="211"/>
      <c r="L45" s="211"/>
    </row>
    <row r="46" spans="2:12" ht="15">
      <c r="B46" s="204" t="s">
        <v>87</v>
      </c>
      <c r="C46" s="38"/>
      <c r="D46" s="38"/>
      <c r="E46" s="211">
        <v>0</v>
      </c>
      <c r="G46" s="211">
        <v>0</v>
      </c>
      <c r="H46" s="217">
        <v>-2221</v>
      </c>
      <c r="J46" s="217">
        <f>-H46</f>
        <v>2221</v>
      </c>
      <c r="L46" s="217">
        <f>SUM(E46:J46)</f>
        <v>0</v>
      </c>
    </row>
    <row r="47" spans="2:12" ht="15">
      <c r="B47" s="204" t="s">
        <v>88</v>
      </c>
      <c r="C47" s="38"/>
      <c r="D47" s="38"/>
      <c r="E47" s="211">
        <v>0</v>
      </c>
      <c r="G47" s="211">
        <v>0</v>
      </c>
      <c r="H47" s="211">
        <v>0</v>
      </c>
      <c r="J47" s="211">
        <v>20820</v>
      </c>
      <c r="L47" s="211">
        <f>SUM(E47:J47)</f>
        <v>20820</v>
      </c>
    </row>
    <row r="48" spans="2:12" ht="15">
      <c r="B48" s="204" t="s">
        <v>99</v>
      </c>
      <c r="C48" s="38"/>
      <c r="D48" s="38"/>
      <c r="E48" s="211">
        <v>34</v>
      </c>
      <c r="G48" s="216">
        <v>112</v>
      </c>
      <c r="H48" s="211">
        <v>0</v>
      </c>
      <c r="J48" s="216">
        <v>0</v>
      </c>
      <c r="L48" s="211">
        <f>SUM(E48:J48)</f>
        <v>146</v>
      </c>
    </row>
    <row r="49" spans="2:12" ht="15" hidden="1">
      <c r="B49" s="204" t="s">
        <v>100</v>
      </c>
      <c r="C49" s="38"/>
      <c r="D49" s="38"/>
      <c r="E49" s="211">
        <v>0</v>
      </c>
      <c r="G49" s="216">
        <v>0</v>
      </c>
      <c r="H49" s="211">
        <v>0</v>
      </c>
      <c r="J49" s="217">
        <v>0</v>
      </c>
      <c r="L49" s="216">
        <f>SUM(E49:J49)</f>
        <v>0</v>
      </c>
    </row>
    <row r="50" spans="2:13" ht="15">
      <c r="B50" s="204"/>
      <c r="E50" s="211"/>
      <c r="F50" s="25"/>
      <c r="G50" s="219"/>
      <c r="H50" s="211"/>
      <c r="I50" s="25"/>
      <c r="J50" s="211"/>
      <c r="K50" s="25"/>
      <c r="L50" s="217"/>
      <c r="M50" s="39"/>
    </row>
    <row r="51" spans="3:12" ht="15">
      <c r="C51" s="38"/>
      <c r="D51" s="38"/>
      <c r="E51" s="211"/>
      <c r="G51" s="211"/>
      <c r="H51" s="211"/>
      <c r="J51" s="214"/>
      <c r="K51" s="101"/>
      <c r="L51" s="217"/>
    </row>
    <row r="52" spans="3:12" ht="6" customHeight="1">
      <c r="C52" s="38"/>
      <c r="D52" s="38"/>
      <c r="E52" s="209"/>
      <c r="G52" s="209"/>
      <c r="H52" s="209"/>
      <c r="J52" s="209"/>
      <c r="L52" s="209"/>
    </row>
    <row r="53" spans="2:12" ht="15.75" thickBot="1">
      <c r="B53" s="34" t="s">
        <v>119</v>
      </c>
      <c r="C53" s="38"/>
      <c r="D53" s="38"/>
      <c r="E53" s="218">
        <f>SUM(E42:E51)</f>
        <v>132880</v>
      </c>
      <c r="G53" s="212">
        <f>SUM(G42:G51)</f>
        <v>3617</v>
      </c>
      <c r="H53" s="212">
        <f>SUM(H42:H51)</f>
        <v>32097</v>
      </c>
      <c r="J53" s="212">
        <f>SUM(J42:J51)</f>
        <v>199728</v>
      </c>
      <c r="K53" s="36">
        <f>SUM(K44:K51)</f>
        <v>0</v>
      </c>
      <c r="L53" s="212">
        <f>SUM(L42:L51)</f>
        <v>368322</v>
      </c>
    </row>
    <row r="54" spans="5:12" ht="15.75" thickTop="1">
      <c r="E54" s="213"/>
      <c r="G54" s="213"/>
      <c r="H54" s="213"/>
      <c r="J54" s="213"/>
      <c r="L54" s="213"/>
    </row>
    <row r="56" ht="15">
      <c r="B56" s="34" t="s">
        <v>125</v>
      </c>
    </row>
    <row r="57" ht="15">
      <c r="B57" s="102" t="s">
        <v>126</v>
      </c>
    </row>
    <row r="58" ht="15">
      <c r="B58" s="34" t="s">
        <v>123</v>
      </c>
    </row>
  </sheetData>
  <mergeCells count="5">
    <mergeCell ref="G11:H11"/>
    <mergeCell ref="B1:L1"/>
    <mergeCell ref="B2:L2"/>
    <mergeCell ref="B4:L4"/>
    <mergeCell ref="B5:L5"/>
  </mergeCells>
  <printOptions horizontalCentered="1"/>
  <pageMargins left="0.41" right="0.12" top="0.5" bottom="0.5" header="0.5" footer="0.5"/>
  <pageSetup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7"/>
  <sheetViews>
    <sheetView workbookViewId="0" topLeftCell="A1">
      <selection activeCell="F14" sqref="F14"/>
    </sheetView>
  </sheetViews>
  <sheetFormatPr defaultColWidth="9.00390625" defaultRowHeight="15.75"/>
  <cols>
    <col min="1" max="1" width="1.625" style="9" customWidth="1"/>
    <col min="2" max="2" width="3.75390625" style="9" customWidth="1"/>
    <col min="3" max="3" width="8.00390625" style="9" customWidth="1"/>
    <col min="4" max="4" width="9.75390625" style="9" customWidth="1"/>
    <col min="5" max="5" width="8.75390625" style="9" customWidth="1"/>
    <col min="6" max="6" width="9.75390625" style="9" customWidth="1"/>
    <col min="7" max="7" width="16.00390625" style="9" customWidth="1"/>
    <col min="8" max="8" width="12.125" style="9" customWidth="1"/>
    <col min="9" max="9" width="3.375" style="16" customWidth="1"/>
    <col min="10" max="10" width="11.25390625" style="9" customWidth="1"/>
    <col min="11" max="11" width="19.25390625" style="9" hidden="1" customWidth="1"/>
    <col min="12" max="16384" width="8.00390625" style="9" customWidth="1"/>
  </cols>
  <sheetData>
    <row r="2" spans="2:17" ht="15">
      <c r="B2" s="1" t="s">
        <v>108</v>
      </c>
      <c r="C2" s="1"/>
      <c r="D2" s="1"/>
      <c r="E2" s="1"/>
      <c r="F2" s="1"/>
      <c r="G2" s="1"/>
      <c r="H2" s="1"/>
      <c r="I2" s="1"/>
      <c r="J2" s="1"/>
      <c r="L2" s="2"/>
      <c r="M2" s="168"/>
      <c r="N2" s="73"/>
      <c r="O2" s="73"/>
      <c r="P2" s="73"/>
      <c r="Q2" s="73"/>
    </row>
    <row r="3" spans="2:17" ht="15">
      <c r="B3" s="286" t="s">
        <v>0</v>
      </c>
      <c r="C3" s="286"/>
      <c r="D3" s="286"/>
      <c r="E3" s="286"/>
      <c r="F3" s="286"/>
      <c r="G3" s="286"/>
      <c r="H3" s="286"/>
      <c r="I3" s="286"/>
      <c r="J3" s="286"/>
      <c r="K3" s="73"/>
      <c r="L3" s="73"/>
      <c r="M3" s="73"/>
      <c r="N3" s="73"/>
      <c r="O3" s="73"/>
      <c r="P3" s="73"/>
      <c r="Q3" s="73"/>
    </row>
    <row r="4" spans="2:10" ht="15">
      <c r="B4" s="3"/>
      <c r="C4" s="18"/>
      <c r="D4" s="169"/>
      <c r="E4" s="169"/>
      <c r="F4" s="169"/>
      <c r="G4" s="169"/>
      <c r="H4" s="221"/>
      <c r="I4" s="221"/>
      <c r="J4" s="222"/>
    </row>
    <row r="5" spans="2:10" ht="15">
      <c r="B5" s="289" t="s">
        <v>61</v>
      </c>
      <c r="C5" s="289"/>
      <c r="D5" s="289"/>
      <c r="E5" s="289"/>
      <c r="F5" s="289"/>
      <c r="G5" s="289"/>
      <c r="H5" s="289"/>
      <c r="I5" s="289"/>
      <c r="J5" s="289"/>
    </row>
    <row r="6" spans="2:10" ht="15">
      <c r="B6" s="289" t="s">
        <v>111</v>
      </c>
      <c r="C6" s="289"/>
      <c r="D6" s="289"/>
      <c r="E6" s="289"/>
      <c r="F6" s="289"/>
      <c r="G6" s="289"/>
      <c r="H6" s="289"/>
      <c r="I6" s="289"/>
      <c r="J6" s="289"/>
    </row>
    <row r="7" spans="2:10" ht="15">
      <c r="B7" s="72"/>
      <c r="C7" s="18"/>
      <c r="D7" s="169"/>
      <c r="E7" s="169"/>
      <c r="F7" s="169"/>
      <c r="G7" s="169"/>
      <c r="H7" s="169"/>
      <c r="I7" s="223"/>
      <c r="J7" s="167"/>
    </row>
    <row r="8" spans="2:11" ht="15">
      <c r="B8" s="4" t="s">
        <v>52</v>
      </c>
      <c r="C8" s="167"/>
      <c r="D8" s="167"/>
      <c r="E8" s="167"/>
      <c r="F8" s="167"/>
      <c r="G8" s="167"/>
      <c r="H8" s="167"/>
      <c r="I8" s="224"/>
      <c r="J8" s="5"/>
      <c r="K8" s="11"/>
    </row>
    <row r="9" spans="8:11" ht="15" hidden="1">
      <c r="H9" s="6"/>
      <c r="I9" s="7"/>
      <c r="J9" s="6"/>
      <c r="K9" s="6"/>
    </row>
    <row r="10" spans="8:11" ht="9.75" customHeight="1" thickBot="1">
      <c r="H10" s="8"/>
      <c r="I10" s="7"/>
      <c r="J10" s="8"/>
      <c r="K10" s="6"/>
    </row>
    <row r="11" spans="8:11" ht="6.75" customHeight="1">
      <c r="H11" s="7"/>
      <c r="I11" s="7"/>
      <c r="J11" s="7"/>
      <c r="K11" s="6"/>
    </row>
    <row r="12" spans="8:11" ht="15">
      <c r="H12" s="283" t="s">
        <v>115</v>
      </c>
      <c r="I12" s="10"/>
      <c r="J12" s="283" t="s">
        <v>115</v>
      </c>
      <c r="K12" s="11" t="s">
        <v>62</v>
      </c>
    </row>
    <row r="13" spans="8:11" ht="15">
      <c r="H13" s="269" t="s">
        <v>63</v>
      </c>
      <c r="I13" s="10"/>
      <c r="J13" s="269" t="s">
        <v>63</v>
      </c>
      <c r="K13" s="12" t="s">
        <v>28</v>
      </c>
    </row>
    <row r="14" spans="8:11" ht="15">
      <c r="H14" s="261" t="s">
        <v>112</v>
      </c>
      <c r="I14" s="10"/>
      <c r="J14" s="261" t="s">
        <v>113</v>
      </c>
      <c r="K14" s="13">
        <v>36341</v>
      </c>
    </row>
    <row r="15" spans="8:11" ht="6" customHeight="1" thickBot="1">
      <c r="H15" s="225"/>
      <c r="I15" s="10"/>
      <c r="J15" s="225"/>
      <c r="K15" s="13"/>
    </row>
    <row r="16" spans="8:11" ht="15">
      <c r="H16" s="14"/>
      <c r="I16" s="10"/>
      <c r="J16" s="14"/>
      <c r="K16" s="13"/>
    </row>
    <row r="17" spans="8:11" ht="15">
      <c r="H17" s="270" t="s">
        <v>4</v>
      </c>
      <c r="I17" s="10"/>
      <c r="J17" s="270" t="s">
        <v>89</v>
      </c>
      <c r="K17" s="13"/>
    </row>
    <row r="18" spans="8:11" ht="15">
      <c r="H18" s="271" t="s">
        <v>86</v>
      </c>
      <c r="I18" s="10"/>
      <c r="J18" s="271" t="s">
        <v>86</v>
      </c>
      <c r="K18" s="6" t="s">
        <v>9</v>
      </c>
    </row>
    <row r="20" spans="8:10" ht="15">
      <c r="H20" s="232"/>
      <c r="J20" s="232"/>
    </row>
    <row r="21" spans="2:11" ht="15">
      <c r="B21" s="17" t="s">
        <v>132</v>
      </c>
      <c r="H21" s="193">
        <v>-47511</v>
      </c>
      <c r="I21" s="127"/>
      <c r="J21" s="235">
        <v>61075</v>
      </c>
      <c r="K21" s="181">
        <v>36239</v>
      </c>
    </row>
    <row r="22" spans="2:11" ht="15">
      <c r="B22" s="17"/>
      <c r="H22" s="193"/>
      <c r="I22" s="127"/>
      <c r="J22" s="235"/>
      <c r="K22" s="181"/>
    </row>
    <row r="23" spans="2:11" ht="15">
      <c r="B23" s="17" t="s">
        <v>133</v>
      </c>
      <c r="H23" s="193">
        <v>43741</v>
      </c>
      <c r="I23" s="127"/>
      <c r="J23" s="235">
        <v>-97405</v>
      </c>
      <c r="K23" s="181"/>
    </row>
    <row r="24" spans="2:11" ht="15">
      <c r="B24" s="227"/>
      <c r="H24" s="193"/>
      <c r="I24" s="127"/>
      <c r="J24" s="235"/>
      <c r="K24" s="192">
        <v>1438</v>
      </c>
    </row>
    <row r="25" spans="2:12" ht="15">
      <c r="B25" s="227" t="s">
        <v>134</v>
      </c>
      <c r="H25" s="193">
        <v>778</v>
      </c>
      <c r="I25" s="127"/>
      <c r="J25" s="235">
        <v>24160</v>
      </c>
      <c r="K25" s="127">
        <v>18</v>
      </c>
      <c r="L25" s="16"/>
    </row>
    <row r="26" spans="2:12" ht="15">
      <c r="B26" s="227"/>
      <c r="H26" s="233"/>
      <c r="I26" s="127"/>
      <c r="J26" s="236"/>
      <c r="K26" s="127"/>
      <c r="L26" s="16"/>
    </row>
    <row r="27" spans="2:11" ht="15">
      <c r="B27" s="227" t="s">
        <v>64</v>
      </c>
      <c r="H27" s="193">
        <f>SUM(H21:H26)</f>
        <v>-2992</v>
      </c>
      <c r="I27" s="127"/>
      <c r="J27" s="235">
        <f>SUM(J21:J26)</f>
        <v>-12170</v>
      </c>
      <c r="K27" s="127"/>
    </row>
    <row r="28" spans="2:11" ht="15">
      <c r="B28" s="227"/>
      <c r="H28" s="193"/>
      <c r="I28" s="127"/>
      <c r="J28" s="235"/>
      <c r="K28" s="127"/>
    </row>
    <row r="29" spans="2:11" ht="15">
      <c r="B29" s="227" t="s">
        <v>65</v>
      </c>
      <c r="H29" s="193">
        <v>9470</v>
      </c>
      <c r="I29" s="127"/>
      <c r="J29" s="235">
        <v>25209</v>
      </c>
      <c r="K29" s="127"/>
    </row>
    <row r="30" spans="2:11" ht="15">
      <c r="B30" s="227"/>
      <c r="H30" s="193"/>
      <c r="I30" s="127"/>
      <c r="J30" s="235"/>
      <c r="K30" s="127"/>
    </row>
    <row r="31" spans="2:11" ht="15.75" thickBot="1">
      <c r="B31" s="227" t="s">
        <v>66</v>
      </c>
      <c r="H31" s="234">
        <f>+H27+H29</f>
        <v>6478</v>
      </c>
      <c r="I31" s="127"/>
      <c r="J31" s="237">
        <f>+J27+J29</f>
        <v>13039</v>
      </c>
      <c r="K31" s="127"/>
    </row>
    <row r="32" spans="2:11" ht="15.75" thickTop="1">
      <c r="B32" s="159"/>
      <c r="C32" s="227"/>
      <c r="H32" s="233"/>
      <c r="I32" s="127"/>
      <c r="J32" s="236"/>
      <c r="K32" s="127"/>
    </row>
    <row r="33" spans="2:11" ht="15">
      <c r="B33" s="159"/>
      <c r="C33" s="227"/>
      <c r="H33" s="127"/>
      <c r="I33" s="127"/>
      <c r="J33" s="125"/>
      <c r="K33" s="127"/>
    </row>
    <row r="34" spans="2:11" ht="15">
      <c r="B34" s="228" t="s">
        <v>94</v>
      </c>
      <c r="C34" s="227"/>
      <c r="H34" s="127"/>
      <c r="I34" s="127"/>
      <c r="J34" s="125"/>
      <c r="K34" s="127"/>
    </row>
    <row r="35" spans="2:11" ht="15">
      <c r="B35" s="184"/>
      <c r="C35" s="227"/>
      <c r="H35" s="127"/>
      <c r="I35" s="127"/>
      <c r="J35" s="125"/>
      <c r="K35" s="127"/>
    </row>
    <row r="36" spans="2:11" ht="15">
      <c r="B36" s="228" t="s">
        <v>103</v>
      </c>
      <c r="C36" s="227"/>
      <c r="H36" s="127"/>
      <c r="I36" s="127"/>
      <c r="J36" s="125"/>
      <c r="K36" s="127"/>
    </row>
    <row r="37" spans="2:11" ht="15">
      <c r="B37" s="184"/>
      <c r="C37" s="227"/>
      <c r="H37" s="127"/>
      <c r="I37" s="127"/>
      <c r="J37" s="125"/>
      <c r="K37" s="127"/>
    </row>
    <row r="38" spans="2:11" ht="15">
      <c r="B38" s="184"/>
      <c r="C38" s="227"/>
      <c r="H38" s="270" t="s">
        <v>4</v>
      </c>
      <c r="I38" s="10"/>
      <c r="J38" s="272" t="s">
        <v>89</v>
      </c>
      <c r="K38" s="127"/>
    </row>
    <row r="39" spans="2:11" ht="15">
      <c r="B39" s="184"/>
      <c r="C39" s="227"/>
      <c r="H39" s="271" t="s">
        <v>86</v>
      </c>
      <c r="I39" s="10"/>
      <c r="J39" s="273" t="s">
        <v>86</v>
      </c>
      <c r="K39" s="127"/>
    </row>
    <row r="40" spans="2:11" ht="15">
      <c r="B40" s="184"/>
      <c r="C40" s="227"/>
      <c r="H40" s="127"/>
      <c r="I40" s="127"/>
      <c r="J40" s="125"/>
      <c r="K40" s="127"/>
    </row>
    <row r="41" spans="2:11" ht="15">
      <c r="B41" s="184" t="s">
        <v>95</v>
      </c>
      <c r="C41" s="227"/>
      <c r="H41" s="274">
        <f>+'BS 30-6-2005'!H29</f>
        <v>5704</v>
      </c>
      <c r="I41" s="127"/>
      <c r="J41" s="275">
        <v>7466</v>
      </c>
      <c r="K41" s="127"/>
    </row>
    <row r="42" spans="2:10" ht="15">
      <c r="B42" s="102" t="s">
        <v>38</v>
      </c>
      <c r="C42" s="15"/>
      <c r="H42" s="193">
        <f>+'BS 30-6-2005'!H28</f>
        <v>2201</v>
      </c>
      <c r="I42" s="127"/>
      <c r="J42" s="235">
        <v>8414</v>
      </c>
    </row>
    <row r="43" spans="2:10" ht="15">
      <c r="B43" s="9" t="s">
        <v>96</v>
      </c>
      <c r="C43" s="15"/>
      <c r="H43" s="233">
        <f>-'BS 30-6-2005'!H36</f>
        <v>-1427</v>
      </c>
      <c r="I43" s="127"/>
      <c r="J43" s="236">
        <v>-2841</v>
      </c>
    </row>
    <row r="44" spans="3:10" ht="15">
      <c r="C44" s="15"/>
      <c r="H44" s="181"/>
      <c r="I44" s="127"/>
      <c r="J44" s="226"/>
    </row>
    <row r="45" spans="3:10" ht="15.75" thickBot="1">
      <c r="C45" s="15"/>
      <c r="H45" s="229">
        <f>SUM(H41:H44)</f>
        <v>6478</v>
      </c>
      <c r="J45" s="230">
        <f>SUM(J41:J44)</f>
        <v>13039</v>
      </c>
    </row>
    <row r="46" ht="15.75" thickTop="1">
      <c r="C46" s="15"/>
    </row>
    <row r="47" ht="15">
      <c r="C47" s="15"/>
    </row>
    <row r="48" ht="15">
      <c r="C48" s="15"/>
    </row>
    <row r="49" spans="2:3" ht="15">
      <c r="B49" s="9" t="s">
        <v>127</v>
      </c>
      <c r="C49" s="15"/>
    </row>
    <row r="50" spans="2:3" ht="15">
      <c r="B50" s="102" t="s">
        <v>128</v>
      </c>
      <c r="C50" s="15"/>
    </row>
    <row r="51" spans="2:3" ht="15">
      <c r="B51" s="9" t="s">
        <v>129</v>
      </c>
      <c r="C51" s="15"/>
    </row>
    <row r="52" ht="15">
      <c r="C52" s="15"/>
    </row>
    <row r="53" ht="15">
      <c r="C53" s="15"/>
    </row>
    <row r="54" spans="2:4" ht="15" hidden="1">
      <c r="B54" s="17" t="s">
        <v>67</v>
      </c>
      <c r="C54" s="145"/>
      <c r="D54" s="145"/>
    </row>
    <row r="55" spans="2:4" ht="15" hidden="1">
      <c r="B55" s="17"/>
      <c r="C55" s="145"/>
      <c r="D55" s="145"/>
    </row>
    <row r="56" spans="2:4" ht="15" hidden="1">
      <c r="B56" s="17" t="s">
        <v>68</v>
      </c>
      <c r="C56" s="145"/>
      <c r="D56" s="145"/>
    </row>
    <row r="57" spans="2:5" ht="15" hidden="1">
      <c r="B57" s="17" t="s">
        <v>69</v>
      </c>
      <c r="D57" s="181">
        <f>'[1]BS0902'!F30</f>
        <v>5754</v>
      </c>
      <c r="E57" s="181">
        <f>'[1]BS0902'!H30</f>
        <v>14192</v>
      </c>
    </row>
    <row r="58" spans="2:5" ht="15" hidden="1">
      <c r="B58" s="17" t="s">
        <v>70</v>
      </c>
      <c r="D58" s="181">
        <v>-3647</v>
      </c>
      <c r="E58" s="181">
        <v>-4906</v>
      </c>
    </row>
    <row r="59" spans="2:5" ht="15" hidden="1">
      <c r="B59" s="17"/>
      <c r="D59" s="231">
        <f>SUM(D57:D58)</f>
        <v>2107</v>
      </c>
      <c r="E59" s="231">
        <f>SUM(E57:E58)</f>
        <v>9286</v>
      </c>
    </row>
    <row r="60" ht="15" hidden="1">
      <c r="C60" s="15"/>
    </row>
    <row r="61" ht="15" hidden="1">
      <c r="C61" s="15"/>
    </row>
    <row r="62" ht="15">
      <c r="C62" s="15"/>
    </row>
    <row r="63" ht="15">
      <c r="C63" s="15"/>
    </row>
    <row r="64" ht="15">
      <c r="C64" s="15"/>
    </row>
    <row r="65" ht="15">
      <c r="C65" s="15"/>
    </row>
    <row r="66" ht="15">
      <c r="C66" s="15"/>
    </row>
    <row r="67" ht="15">
      <c r="C67" s="15"/>
    </row>
    <row r="68" ht="15">
      <c r="C68" s="15"/>
    </row>
    <row r="69" ht="15">
      <c r="C69" s="15"/>
    </row>
    <row r="70" ht="15">
      <c r="C70" s="15"/>
    </row>
    <row r="71" ht="15">
      <c r="C71" s="15"/>
    </row>
    <row r="72" ht="15">
      <c r="C72" s="15"/>
    </row>
    <row r="73" ht="15">
      <c r="C73" s="15"/>
    </row>
    <row r="74" ht="15">
      <c r="C74" s="15"/>
    </row>
    <row r="75" ht="15">
      <c r="C75" s="15"/>
    </row>
    <row r="76" ht="15">
      <c r="C76" s="15"/>
    </row>
    <row r="77" ht="15">
      <c r="C77" s="15"/>
    </row>
    <row r="78" ht="15">
      <c r="C78" s="15"/>
    </row>
    <row r="79" ht="15">
      <c r="C79" s="15"/>
    </row>
    <row r="80" ht="15">
      <c r="C80" s="15"/>
    </row>
    <row r="81" ht="15">
      <c r="C81" s="15"/>
    </row>
    <row r="82" ht="15">
      <c r="C82" s="15"/>
    </row>
    <row r="83" ht="15">
      <c r="C83" s="15"/>
    </row>
    <row r="84" ht="15">
      <c r="C84" s="15"/>
    </row>
    <row r="85" ht="15">
      <c r="C85" s="15"/>
    </row>
    <row r="86" ht="15">
      <c r="C86" s="15"/>
    </row>
    <row r="87" ht="15">
      <c r="C87" s="15"/>
    </row>
    <row r="88" ht="15">
      <c r="C88" s="15"/>
    </row>
    <row r="89" ht="15">
      <c r="C89" s="15"/>
    </row>
    <row r="90" ht="15">
      <c r="C90" s="15"/>
    </row>
    <row r="91" ht="15">
      <c r="C91" s="15"/>
    </row>
    <row r="92" ht="15">
      <c r="C92" s="15"/>
    </row>
    <row r="93" ht="15">
      <c r="C93" s="15"/>
    </row>
    <row r="94" ht="15">
      <c r="C94" s="15"/>
    </row>
    <row r="95" ht="15">
      <c r="C95" s="15"/>
    </row>
    <row r="96" ht="15">
      <c r="C96" s="15"/>
    </row>
    <row r="97" ht="15">
      <c r="C97" s="15"/>
    </row>
    <row r="98" ht="15">
      <c r="C98" s="15"/>
    </row>
    <row r="99" ht="15">
      <c r="C99" s="15"/>
    </row>
    <row r="100" ht="15">
      <c r="C100" s="15"/>
    </row>
    <row r="101" ht="15">
      <c r="C101" s="15"/>
    </row>
    <row r="102" ht="15">
      <c r="C102" s="15"/>
    </row>
    <row r="103" ht="15">
      <c r="C103" s="15"/>
    </row>
    <row r="104" ht="15">
      <c r="C104" s="15"/>
    </row>
    <row r="105" ht="15">
      <c r="C105" s="15"/>
    </row>
    <row r="106" ht="15">
      <c r="C106" s="15"/>
    </row>
    <row r="107" ht="15">
      <c r="C107" s="15"/>
    </row>
    <row r="108" ht="15">
      <c r="C108" s="15"/>
    </row>
    <row r="109" ht="15">
      <c r="C109" s="15"/>
    </row>
    <row r="110" ht="15">
      <c r="C110" s="15"/>
    </row>
    <row r="111" ht="15">
      <c r="C111" s="15"/>
    </row>
    <row r="112" ht="15">
      <c r="C112" s="15"/>
    </row>
    <row r="113" ht="15">
      <c r="C113" s="15"/>
    </row>
    <row r="114" ht="15">
      <c r="C114" s="15"/>
    </row>
    <row r="115" ht="15">
      <c r="C115" s="15"/>
    </row>
    <row r="116" ht="15">
      <c r="C116" s="15"/>
    </row>
    <row r="117" ht="15">
      <c r="C117" s="15"/>
    </row>
    <row r="118" ht="15">
      <c r="C118" s="15"/>
    </row>
    <row r="119" ht="15">
      <c r="C119" s="15"/>
    </row>
    <row r="120" ht="15">
      <c r="C120" s="15"/>
    </row>
    <row r="121" ht="15">
      <c r="C121" s="15"/>
    </row>
    <row r="122" ht="15">
      <c r="C122" s="15"/>
    </row>
    <row r="123" ht="15">
      <c r="C123" s="15"/>
    </row>
    <row r="124" ht="15">
      <c r="C124" s="15"/>
    </row>
    <row r="125" ht="15">
      <c r="C125" s="15"/>
    </row>
    <row r="126" ht="15">
      <c r="C126" s="15"/>
    </row>
    <row r="127" ht="15">
      <c r="C127" s="15"/>
    </row>
    <row r="128" ht="15">
      <c r="C128" s="15"/>
    </row>
    <row r="129" ht="15">
      <c r="C129" s="15"/>
    </row>
    <row r="130" ht="15">
      <c r="C130" s="15"/>
    </row>
    <row r="131" ht="15">
      <c r="C131" s="15"/>
    </row>
    <row r="132" ht="15">
      <c r="C132" s="15"/>
    </row>
    <row r="133" ht="15">
      <c r="C133" s="15"/>
    </row>
    <row r="134" ht="15">
      <c r="C134" s="15"/>
    </row>
    <row r="135" ht="15">
      <c r="C135" s="15"/>
    </row>
    <row r="136" ht="15">
      <c r="C136" s="15"/>
    </row>
    <row r="137" ht="15">
      <c r="C137" s="15"/>
    </row>
    <row r="138" ht="15">
      <c r="C138" s="15"/>
    </row>
    <row r="139" ht="15">
      <c r="C139" s="15"/>
    </row>
    <row r="140" ht="15">
      <c r="C140" s="15"/>
    </row>
    <row r="141" ht="15">
      <c r="C141" s="15"/>
    </row>
    <row r="142" ht="15">
      <c r="C142" s="15"/>
    </row>
    <row r="143" ht="15">
      <c r="C143" s="15"/>
    </row>
    <row r="144" ht="15">
      <c r="C144" s="15"/>
    </row>
    <row r="145" ht="15">
      <c r="C145" s="15"/>
    </row>
    <row r="146" ht="15">
      <c r="C146" s="15"/>
    </row>
    <row r="147" ht="15">
      <c r="C147" s="15"/>
    </row>
    <row r="148" ht="15">
      <c r="C148" s="15"/>
    </row>
    <row r="149" ht="15">
      <c r="C149" s="15"/>
    </row>
    <row r="150" ht="15">
      <c r="C150" s="15"/>
    </row>
    <row r="151" ht="15">
      <c r="C151" s="15"/>
    </row>
    <row r="152" ht="15">
      <c r="C152" s="15"/>
    </row>
    <row r="153" ht="15">
      <c r="C153" s="15"/>
    </row>
    <row r="154" ht="15">
      <c r="C154" s="15"/>
    </row>
    <row r="155" ht="15">
      <c r="C155" s="15"/>
    </row>
    <row r="156" ht="15">
      <c r="C156" s="15"/>
    </row>
    <row r="157" ht="15">
      <c r="C157" s="15"/>
    </row>
    <row r="158" ht="15">
      <c r="C158" s="15"/>
    </row>
    <row r="159" ht="15">
      <c r="C159" s="15"/>
    </row>
    <row r="160" ht="15">
      <c r="C160" s="15"/>
    </row>
    <row r="161" ht="15">
      <c r="C161" s="15"/>
    </row>
    <row r="162" ht="15">
      <c r="C162" s="15"/>
    </row>
    <row r="163" ht="15">
      <c r="C163" s="15"/>
    </row>
    <row r="164" ht="15">
      <c r="C164" s="15"/>
    </row>
    <row r="165" ht="15">
      <c r="C165" s="15"/>
    </row>
    <row r="166" ht="15">
      <c r="C166" s="15"/>
    </row>
    <row r="167" ht="15">
      <c r="C167" s="15"/>
    </row>
    <row r="168" ht="15">
      <c r="C168" s="15"/>
    </row>
    <row r="169" ht="15">
      <c r="C169" s="15"/>
    </row>
    <row r="170" ht="15">
      <c r="C170" s="15"/>
    </row>
    <row r="171" ht="15">
      <c r="C171" s="15"/>
    </row>
    <row r="172" ht="15">
      <c r="C172" s="15"/>
    </row>
    <row r="173" ht="15">
      <c r="C173" s="15"/>
    </row>
    <row r="174" ht="15">
      <c r="C174" s="15"/>
    </row>
    <row r="175" ht="15">
      <c r="C175" s="15"/>
    </row>
    <row r="176" ht="15">
      <c r="C176" s="15"/>
    </row>
    <row r="177" ht="15">
      <c r="C177" s="15"/>
    </row>
    <row r="178" ht="15">
      <c r="C178" s="15"/>
    </row>
    <row r="179" ht="15">
      <c r="C179" s="15"/>
    </row>
    <row r="180" ht="15">
      <c r="C180" s="15"/>
    </row>
    <row r="181" ht="15">
      <c r="C181" s="15"/>
    </row>
    <row r="182" ht="15">
      <c r="C182" s="15"/>
    </row>
    <row r="183" ht="15">
      <c r="C183" s="15"/>
    </row>
    <row r="184" ht="15">
      <c r="C184" s="15"/>
    </row>
    <row r="185" ht="15">
      <c r="C185" s="15"/>
    </row>
    <row r="186" ht="15">
      <c r="C186" s="15"/>
    </row>
    <row r="187" ht="15">
      <c r="C187" s="15"/>
    </row>
    <row r="188" ht="15">
      <c r="C188" s="15"/>
    </row>
    <row r="189" ht="15">
      <c r="C189" s="15"/>
    </row>
    <row r="190" ht="15">
      <c r="C190" s="15"/>
    </row>
    <row r="191" ht="15">
      <c r="C191" s="15"/>
    </row>
    <row r="192" ht="15">
      <c r="C192" s="15"/>
    </row>
    <row r="193" ht="15">
      <c r="C193" s="15"/>
    </row>
    <row r="194" ht="15">
      <c r="C194" s="15"/>
    </row>
    <row r="195" ht="15">
      <c r="C195" s="15"/>
    </row>
    <row r="196" ht="15">
      <c r="C196" s="15"/>
    </row>
    <row r="197" ht="15">
      <c r="C197" s="15"/>
    </row>
    <row r="198" ht="15">
      <c r="C198" s="15"/>
    </row>
    <row r="199" ht="15">
      <c r="C199" s="15"/>
    </row>
    <row r="200" ht="15">
      <c r="C200" s="15"/>
    </row>
    <row r="201" ht="15">
      <c r="C201" s="15"/>
    </row>
    <row r="202" ht="15">
      <c r="C202" s="15"/>
    </row>
    <row r="203" ht="15">
      <c r="C203" s="15"/>
    </row>
    <row r="204" ht="15">
      <c r="C204" s="15"/>
    </row>
    <row r="205" ht="15">
      <c r="C205" s="15"/>
    </row>
    <row r="206" ht="15">
      <c r="C206" s="15"/>
    </row>
    <row r="207" ht="15">
      <c r="C207" s="15"/>
    </row>
    <row r="208" ht="15">
      <c r="C208" s="15"/>
    </row>
    <row r="209" ht="15">
      <c r="C209" s="15"/>
    </row>
    <row r="210" ht="15">
      <c r="C210" s="15"/>
    </row>
    <row r="211" ht="15">
      <c r="C211" s="15"/>
    </row>
    <row r="212" ht="15">
      <c r="C212" s="15"/>
    </row>
    <row r="213" ht="15">
      <c r="C213" s="15"/>
    </row>
    <row r="214" ht="15">
      <c r="C214" s="15"/>
    </row>
    <row r="215" ht="15">
      <c r="C215" s="15"/>
    </row>
    <row r="216" ht="15">
      <c r="C216" s="15"/>
    </row>
    <row r="217" ht="15">
      <c r="C217" s="15"/>
    </row>
    <row r="218" ht="15">
      <c r="C218" s="15"/>
    </row>
    <row r="219" ht="15">
      <c r="C219" s="15"/>
    </row>
    <row r="220" ht="15">
      <c r="C220" s="15"/>
    </row>
    <row r="221" ht="15">
      <c r="C221" s="15"/>
    </row>
    <row r="222" ht="15">
      <c r="C222" s="15"/>
    </row>
    <row r="223" ht="15">
      <c r="C223" s="15"/>
    </row>
    <row r="224" ht="15">
      <c r="C224" s="15"/>
    </row>
    <row r="225" ht="15">
      <c r="C225" s="15"/>
    </row>
    <row r="226" ht="15">
      <c r="C226" s="15"/>
    </row>
    <row r="227" ht="15">
      <c r="C227" s="15"/>
    </row>
    <row r="228" ht="15">
      <c r="C228" s="15"/>
    </row>
    <row r="229" ht="15">
      <c r="C229" s="15"/>
    </row>
    <row r="230" ht="15">
      <c r="C230" s="15"/>
    </row>
    <row r="231" ht="15">
      <c r="C231" s="15"/>
    </row>
    <row r="232" ht="15">
      <c r="C232" s="15"/>
    </row>
    <row r="233" ht="15">
      <c r="C233" s="15"/>
    </row>
    <row r="234" ht="15">
      <c r="C234" s="15"/>
    </row>
    <row r="235" ht="15">
      <c r="C235" s="15"/>
    </row>
    <row r="236" ht="15">
      <c r="C236" s="15"/>
    </row>
    <row r="237" ht="15">
      <c r="C237" s="15"/>
    </row>
    <row r="238" ht="15">
      <c r="C238" s="15"/>
    </row>
    <row r="239" ht="15">
      <c r="C239" s="15"/>
    </row>
    <row r="240" ht="15">
      <c r="C240" s="15"/>
    </row>
    <row r="241" ht="15">
      <c r="C241" s="15"/>
    </row>
    <row r="242" ht="15">
      <c r="C242" s="15"/>
    </row>
    <row r="243" ht="15">
      <c r="C243" s="15"/>
    </row>
    <row r="244" ht="15">
      <c r="C244" s="15"/>
    </row>
    <row r="245" ht="15">
      <c r="C245" s="15"/>
    </row>
    <row r="246" ht="15">
      <c r="C246" s="15"/>
    </row>
    <row r="247" ht="15">
      <c r="C247" s="15"/>
    </row>
    <row r="248" ht="15">
      <c r="C248" s="15"/>
    </row>
    <row r="249" ht="15">
      <c r="C249" s="15"/>
    </row>
    <row r="250" ht="15">
      <c r="C250" s="15"/>
    </row>
    <row r="251" ht="15">
      <c r="C251" s="15"/>
    </row>
    <row r="252" ht="15">
      <c r="C252" s="15"/>
    </row>
    <row r="253" ht="15">
      <c r="C253" s="15"/>
    </row>
    <row r="254" ht="15">
      <c r="C254" s="15"/>
    </row>
    <row r="255" ht="15">
      <c r="C255" s="15"/>
    </row>
    <row r="256" ht="15">
      <c r="C256" s="15"/>
    </row>
    <row r="257" ht="15">
      <c r="C257" s="15"/>
    </row>
    <row r="258" ht="15">
      <c r="C258" s="15"/>
    </row>
    <row r="259" ht="15">
      <c r="C259" s="15"/>
    </row>
    <row r="260" ht="15">
      <c r="C260" s="15"/>
    </row>
    <row r="261" ht="15">
      <c r="C261" s="15"/>
    </row>
    <row r="262" ht="15">
      <c r="C262" s="15"/>
    </row>
    <row r="263" ht="15">
      <c r="C263" s="15"/>
    </row>
    <row r="264" ht="15">
      <c r="C264" s="15"/>
    </row>
    <row r="265" ht="15">
      <c r="C265" s="15"/>
    </row>
    <row r="266" ht="15">
      <c r="C266" s="15"/>
    </row>
    <row r="267" ht="15">
      <c r="C267" s="15"/>
    </row>
    <row r="268" ht="15">
      <c r="C268" s="15"/>
    </row>
    <row r="269" ht="15">
      <c r="C269" s="15"/>
    </row>
    <row r="270" ht="15">
      <c r="C270" s="15"/>
    </row>
    <row r="271" ht="15">
      <c r="C271" s="15"/>
    </row>
    <row r="272" ht="15">
      <c r="C272" s="15"/>
    </row>
    <row r="273" ht="15">
      <c r="C273" s="15"/>
    </row>
    <row r="274" ht="15">
      <c r="C274" s="15"/>
    </row>
    <row r="275" ht="15">
      <c r="C275" s="15"/>
    </row>
    <row r="276" ht="15">
      <c r="C276" s="15"/>
    </row>
    <row r="277" ht="15">
      <c r="C277" s="15"/>
    </row>
    <row r="278" ht="15">
      <c r="C278" s="15"/>
    </row>
    <row r="279" ht="15">
      <c r="C279" s="15"/>
    </row>
    <row r="280" ht="15">
      <c r="C280" s="15"/>
    </row>
    <row r="281" ht="15">
      <c r="C281" s="15"/>
    </row>
    <row r="282" ht="15">
      <c r="C282" s="15"/>
    </row>
    <row r="283" ht="15">
      <c r="C283" s="15"/>
    </row>
    <row r="284" ht="15">
      <c r="C284" s="15"/>
    </row>
    <row r="285" ht="15">
      <c r="C285" s="15"/>
    </row>
    <row r="286" ht="15">
      <c r="C286" s="15"/>
    </row>
    <row r="287" ht="15">
      <c r="C287" s="15"/>
    </row>
    <row r="288" ht="15">
      <c r="C288" s="15"/>
    </row>
    <row r="289" ht="15">
      <c r="C289" s="15"/>
    </row>
    <row r="290" ht="15">
      <c r="C290" s="15"/>
    </row>
    <row r="291" ht="15">
      <c r="C291" s="15"/>
    </row>
    <row r="292" ht="15">
      <c r="C292" s="15"/>
    </row>
    <row r="293" ht="15">
      <c r="C293" s="15"/>
    </row>
    <row r="294" ht="15">
      <c r="C294" s="15"/>
    </row>
    <row r="295" ht="15">
      <c r="C295" s="15"/>
    </row>
    <row r="296" ht="15">
      <c r="C296" s="15"/>
    </row>
    <row r="297" ht="15">
      <c r="C297" s="15"/>
    </row>
    <row r="298" ht="15">
      <c r="C298" s="15"/>
    </row>
    <row r="299" ht="15">
      <c r="C299" s="15"/>
    </row>
    <row r="300" ht="15">
      <c r="C300" s="15"/>
    </row>
    <row r="301" ht="15">
      <c r="C301" s="15"/>
    </row>
    <row r="302" ht="15">
      <c r="C302" s="15"/>
    </row>
    <row r="303" ht="15">
      <c r="C303" s="15"/>
    </row>
    <row r="304" ht="15">
      <c r="C304" s="15"/>
    </row>
    <row r="305" ht="15">
      <c r="C305" s="15"/>
    </row>
    <row r="306" ht="15">
      <c r="C306" s="15"/>
    </row>
    <row r="307" ht="15">
      <c r="C307" s="15"/>
    </row>
    <row r="308" ht="15">
      <c r="C308" s="15"/>
    </row>
    <row r="309" ht="15">
      <c r="C309" s="15"/>
    </row>
    <row r="310" ht="15">
      <c r="C310" s="15"/>
    </row>
    <row r="311" ht="15">
      <c r="C311" s="15"/>
    </row>
    <row r="312" ht="15">
      <c r="C312" s="15"/>
    </row>
    <row r="313" ht="15">
      <c r="C313" s="15"/>
    </row>
    <row r="314" ht="15">
      <c r="C314" s="15"/>
    </row>
    <row r="315" ht="15">
      <c r="C315" s="15"/>
    </row>
    <row r="316" ht="15">
      <c r="C316" s="15"/>
    </row>
    <row r="317" ht="15">
      <c r="C317" s="15"/>
    </row>
    <row r="318" ht="15">
      <c r="C318" s="15"/>
    </row>
    <row r="319" ht="15">
      <c r="C319" s="15"/>
    </row>
    <row r="320" ht="15">
      <c r="C320" s="15"/>
    </row>
    <row r="321" ht="15">
      <c r="C321" s="15"/>
    </row>
    <row r="322" ht="15">
      <c r="C322" s="15"/>
    </row>
    <row r="323" ht="15">
      <c r="C323" s="15"/>
    </row>
    <row r="324" ht="15">
      <c r="C324" s="15"/>
    </row>
    <row r="325" ht="15">
      <c r="C325" s="15"/>
    </row>
    <row r="326" ht="15">
      <c r="C326" s="15"/>
    </row>
    <row r="327" ht="15">
      <c r="C327" s="15"/>
    </row>
    <row r="328" ht="15">
      <c r="C328" s="15"/>
    </row>
    <row r="329" ht="15">
      <c r="C329" s="15"/>
    </row>
    <row r="330" ht="15">
      <c r="C330" s="15"/>
    </row>
    <row r="331" ht="15">
      <c r="C331" s="15"/>
    </row>
    <row r="332" ht="15">
      <c r="C332" s="15"/>
    </row>
    <row r="333" ht="15">
      <c r="C333" s="15"/>
    </row>
    <row r="334" ht="15">
      <c r="C334" s="15"/>
    </row>
    <row r="335" ht="15">
      <c r="C335" s="15"/>
    </row>
    <row r="336" ht="15">
      <c r="C336" s="15"/>
    </row>
    <row r="337" ht="15">
      <c r="C337" s="15"/>
    </row>
    <row r="338" ht="15">
      <c r="C338" s="15"/>
    </row>
    <row r="339" ht="15">
      <c r="C339" s="15"/>
    </row>
    <row r="340" ht="15">
      <c r="C340" s="15"/>
    </row>
    <row r="341" ht="15">
      <c r="C341" s="15"/>
    </row>
    <row r="342" ht="15">
      <c r="C342" s="15"/>
    </row>
    <row r="343" ht="15">
      <c r="C343" s="15"/>
    </row>
    <row r="344" ht="15">
      <c r="C344" s="15"/>
    </row>
    <row r="345" ht="15">
      <c r="C345" s="15"/>
    </row>
    <row r="346" ht="15">
      <c r="C346" s="15"/>
    </row>
    <row r="347" ht="15">
      <c r="C347" s="15"/>
    </row>
    <row r="348" ht="15">
      <c r="C348" s="15"/>
    </row>
    <row r="349" ht="15">
      <c r="C349" s="15"/>
    </row>
    <row r="350" ht="15">
      <c r="C350" s="15"/>
    </row>
    <row r="351" ht="15">
      <c r="C351" s="15"/>
    </row>
    <row r="352" ht="15">
      <c r="C352" s="15"/>
    </row>
    <row r="353" ht="15">
      <c r="C353" s="15"/>
    </row>
    <row r="354" ht="15">
      <c r="C354" s="15"/>
    </row>
    <row r="355" ht="15">
      <c r="C355" s="15"/>
    </row>
    <row r="356" ht="15">
      <c r="C356" s="15"/>
    </row>
    <row r="357" ht="15">
      <c r="C357" s="15"/>
    </row>
    <row r="358" ht="15">
      <c r="C358" s="15"/>
    </row>
    <row r="359" ht="15">
      <c r="C359" s="15"/>
    </row>
    <row r="360" ht="15">
      <c r="C360" s="15"/>
    </row>
    <row r="361" ht="15">
      <c r="C361" s="15"/>
    </row>
    <row r="362" ht="15">
      <c r="C362" s="15"/>
    </row>
    <row r="363" ht="15">
      <c r="C363" s="15"/>
    </row>
    <row r="364" ht="15">
      <c r="C364" s="15"/>
    </row>
    <row r="365" ht="15">
      <c r="C365" s="15"/>
    </row>
    <row r="366" ht="15">
      <c r="C366" s="15"/>
    </row>
    <row r="367" ht="15">
      <c r="C367" s="15"/>
    </row>
    <row r="368" ht="15">
      <c r="C368" s="15"/>
    </row>
    <row r="369" ht="15">
      <c r="C369" s="15"/>
    </row>
    <row r="370" ht="15">
      <c r="C370" s="15"/>
    </row>
    <row r="371" ht="15">
      <c r="C371" s="15"/>
    </row>
    <row r="372" ht="15">
      <c r="C372" s="15"/>
    </row>
    <row r="373" ht="15">
      <c r="C373" s="15"/>
    </row>
    <row r="374" ht="15">
      <c r="C374" s="15"/>
    </row>
    <row r="375" ht="15">
      <c r="C375" s="15"/>
    </row>
    <row r="376" ht="15">
      <c r="C376" s="15"/>
    </row>
    <row r="377" ht="15">
      <c r="C377" s="15"/>
    </row>
    <row r="378" ht="15">
      <c r="C378" s="15"/>
    </row>
    <row r="379" ht="15">
      <c r="C379" s="15"/>
    </row>
    <row r="380" ht="15">
      <c r="C380" s="15"/>
    </row>
    <row r="381" ht="15">
      <c r="C381" s="15"/>
    </row>
    <row r="382" ht="15">
      <c r="C382" s="15"/>
    </row>
    <row r="383" ht="15">
      <c r="C383" s="15"/>
    </row>
    <row r="384" ht="15">
      <c r="C384" s="15"/>
    </row>
    <row r="385" ht="15">
      <c r="C385" s="15"/>
    </row>
    <row r="386" ht="15">
      <c r="C386" s="15"/>
    </row>
    <row r="387" ht="15">
      <c r="C387" s="15"/>
    </row>
    <row r="388" ht="15">
      <c r="C388" s="15"/>
    </row>
    <row r="389" ht="15">
      <c r="C389" s="15"/>
    </row>
    <row r="390" ht="15">
      <c r="C390" s="15"/>
    </row>
    <row r="391" ht="15">
      <c r="C391" s="15"/>
    </row>
    <row r="392" ht="15">
      <c r="C392" s="15"/>
    </row>
    <row r="393" ht="15">
      <c r="C393" s="15"/>
    </row>
    <row r="394" ht="15">
      <c r="C394" s="15"/>
    </row>
    <row r="395" ht="15">
      <c r="C395" s="15"/>
    </row>
    <row r="396" ht="15">
      <c r="C396" s="15"/>
    </row>
    <row r="397" ht="15">
      <c r="C397" s="15"/>
    </row>
    <row r="398" ht="15">
      <c r="C398" s="15"/>
    </row>
    <row r="399" ht="15">
      <c r="C399" s="15"/>
    </row>
    <row r="400" ht="15">
      <c r="C400" s="15"/>
    </row>
    <row r="401" ht="15">
      <c r="C401" s="15"/>
    </row>
    <row r="402" ht="15">
      <c r="C402" s="15"/>
    </row>
    <row r="403" ht="15">
      <c r="C403" s="15"/>
    </row>
    <row r="404" ht="15">
      <c r="C404" s="15"/>
    </row>
    <row r="405" ht="15">
      <c r="C405" s="15"/>
    </row>
    <row r="406" ht="15">
      <c r="C406" s="15"/>
    </row>
    <row r="407" ht="15">
      <c r="C407" s="15"/>
    </row>
    <row r="408" ht="15">
      <c r="C408" s="15"/>
    </row>
    <row r="409" ht="15">
      <c r="C409" s="15"/>
    </row>
    <row r="410" ht="15">
      <c r="C410" s="15"/>
    </row>
    <row r="411" ht="15">
      <c r="C411" s="15"/>
    </row>
    <row r="412" ht="15">
      <c r="C412" s="15"/>
    </row>
    <row r="413" ht="15">
      <c r="C413" s="15"/>
    </row>
    <row r="414" ht="15">
      <c r="C414" s="15"/>
    </row>
    <row r="415" ht="15">
      <c r="C415" s="15"/>
    </row>
    <row r="416" ht="15">
      <c r="C416" s="15"/>
    </row>
    <row r="417" ht="15">
      <c r="C417" s="15"/>
    </row>
    <row r="418" ht="15">
      <c r="C418" s="15"/>
    </row>
    <row r="419" ht="15">
      <c r="C419" s="15"/>
    </row>
    <row r="420" ht="15">
      <c r="C420" s="15"/>
    </row>
    <row r="421" ht="15">
      <c r="C421" s="15"/>
    </row>
    <row r="422" ht="15">
      <c r="C422" s="15"/>
    </row>
    <row r="423" ht="15">
      <c r="C423" s="15"/>
    </row>
    <row r="424" ht="15">
      <c r="C424" s="15"/>
    </row>
    <row r="425" ht="15">
      <c r="C425" s="15"/>
    </row>
    <row r="426" ht="15">
      <c r="C426" s="15"/>
    </row>
    <row r="427" ht="15">
      <c r="C427" s="15"/>
    </row>
    <row r="428" ht="15">
      <c r="C428" s="15"/>
    </row>
    <row r="429" ht="15">
      <c r="C429" s="15"/>
    </row>
    <row r="430" ht="15">
      <c r="C430" s="15"/>
    </row>
    <row r="431" ht="15">
      <c r="C431" s="15"/>
    </row>
    <row r="432" ht="15">
      <c r="C432" s="15"/>
    </row>
    <row r="433" ht="15">
      <c r="C433" s="15"/>
    </row>
    <row r="434" ht="15">
      <c r="C434" s="15"/>
    </row>
    <row r="435" ht="15">
      <c r="C435" s="15"/>
    </row>
    <row r="436" ht="15">
      <c r="C436" s="15"/>
    </row>
    <row r="437" ht="15">
      <c r="C437" s="15"/>
    </row>
    <row r="438" ht="15">
      <c r="C438" s="15"/>
    </row>
    <row r="439" ht="15">
      <c r="C439" s="15"/>
    </row>
    <row r="440" ht="15">
      <c r="C440" s="15"/>
    </row>
    <row r="441" ht="15">
      <c r="C441" s="15"/>
    </row>
    <row r="442" ht="15">
      <c r="C442" s="15"/>
    </row>
    <row r="443" ht="15">
      <c r="C443" s="15"/>
    </row>
    <row r="444" ht="15">
      <c r="C444" s="15"/>
    </row>
    <row r="445" ht="15">
      <c r="C445" s="15"/>
    </row>
    <row r="446" ht="15">
      <c r="C446" s="15"/>
    </row>
    <row r="447" ht="15">
      <c r="C447" s="15"/>
    </row>
    <row r="448" ht="15">
      <c r="C448" s="15"/>
    </row>
    <row r="449" ht="15">
      <c r="C449" s="15"/>
    </row>
    <row r="450" ht="15">
      <c r="C450" s="15"/>
    </row>
    <row r="451" ht="15">
      <c r="C451" s="15"/>
    </row>
    <row r="452" ht="15">
      <c r="C452" s="15"/>
    </row>
    <row r="453" ht="15">
      <c r="C453" s="15"/>
    </row>
    <row r="454" ht="15">
      <c r="C454" s="15"/>
    </row>
    <row r="455" ht="15">
      <c r="C455" s="15"/>
    </row>
    <row r="456" ht="15">
      <c r="C456" s="15"/>
    </row>
    <row r="457" ht="15">
      <c r="C457" s="15"/>
    </row>
    <row r="458" ht="15">
      <c r="C458" s="15"/>
    </row>
    <row r="459" ht="15">
      <c r="C459" s="15"/>
    </row>
    <row r="460" ht="15">
      <c r="C460" s="15"/>
    </row>
    <row r="461" ht="15">
      <c r="C461" s="15"/>
    </row>
    <row r="462" ht="15">
      <c r="C462" s="15"/>
    </row>
    <row r="463" ht="15">
      <c r="C463" s="15"/>
    </row>
    <row r="464" ht="15">
      <c r="C464" s="15"/>
    </row>
    <row r="465" ht="15">
      <c r="C465" s="15"/>
    </row>
    <row r="466" ht="15">
      <c r="C466" s="15"/>
    </row>
    <row r="467" ht="15">
      <c r="C467" s="15"/>
    </row>
    <row r="468" ht="15">
      <c r="C468" s="15"/>
    </row>
    <row r="469" ht="15">
      <c r="C469" s="15"/>
    </row>
    <row r="470" ht="15">
      <c r="C470" s="15"/>
    </row>
    <row r="471" ht="15">
      <c r="C471" s="15"/>
    </row>
    <row r="472" ht="15">
      <c r="C472" s="15"/>
    </row>
    <row r="473" ht="15">
      <c r="C473" s="15"/>
    </row>
    <row r="474" ht="15">
      <c r="C474" s="15"/>
    </row>
    <row r="475" ht="15">
      <c r="C475" s="15"/>
    </row>
    <row r="476" ht="15">
      <c r="C476" s="15"/>
    </row>
    <row r="477" ht="15">
      <c r="C477" s="15"/>
    </row>
    <row r="478" ht="15">
      <c r="C478" s="15"/>
    </row>
    <row r="479" ht="15">
      <c r="C479" s="15"/>
    </row>
    <row r="480" ht="15">
      <c r="C480" s="15"/>
    </row>
    <row r="481" ht="15">
      <c r="C481" s="15"/>
    </row>
    <row r="482" ht="15">
      <c r="C482" s="15"/>
    </row>
    <row r="483" ht="15">
      <c r="C483" s="15"/>
    </row>
    <row r="484" ht="15">
      <c r="C484" s="15"/>
    </row>
    <row r="485" ht="15">
      <c r="C485" s="15"/>
    </row>
    <row r="486" ht="15">
      <c r="C486" s="15"/>
    </row>
    <row r="487" ht="15">
      <c r="C487" s="15"/>
    </row>
    <row r="488" ht="15">
      <c r="C488" s="15"/>
    </row>
    <row r="489" ht="15">
      <c r="C489" s="15"/>
    </row>
    <row r="490" ht="15">
      <c r="C490" s="15"/>
    </row>
    <row r="491" ht="15">
      <c r="C491" s="15"/>
    </row>
    <row r="492" ht="15">
      <c r="C492" s="15"/>
    </row>
    <row r="493" ht="15">
      <c r="C493" s="15"/>
    </row>
    <row r="494" ht="15">
      <c r="C494" s="15"/>
    </row>
    <row r="495" ht="15">
      <c r="C495" s="15"/>
    </row>
    <row r="496" ht="15">
      <c r="C496" s="15"/>
    </row>
    <row r="497" ht="15">
      <c r="C497" s="15"/>
    </row>
    <row r="498" ht="15">
      <c r="C498" s="15"/>
    </row>
    <row r="499" ht="15">
      <c r="C499" s="15"/>
    </row>
    <row r="500" ht="15">
      <c r="C500" s="15"/>
    </row>
    <row r="501" ht="15">
      <c r="C501" s="15"/>
    </row>
    <row r="502" ht="15">
      <c r="C502" s="15"/>
    </row>
    <row r="503" ht="15">
      <c r="C503" s="15"/>
    </row>
    <row r="504" ht="15">
      <c r="C504" s="15"/>
    </row>
    <row r="505" ht="15">
      <c r="C505" s="15"/>
    </row>
    <row r="506" ht="15">
      <c r="C506" s="15"/>
    </row>
    <row r="507" ht="15">
      <c r="C507" s="15"/>
    </row>
    <row r="508" ht="15">
      <c r="C508" s="15"/>
    </row>
    <row r="509" ht="15">
      <c r="C509" s="15"/>
    </row>
    <row r="510" ht="15">
      <c r="C510" s="15"/>
    </row>
    <row r="511" ht="15">
      <c r="C511" s="15"/>
    </row>
    <row r="512" ht="15">
      <c r="C512" s="15"/>
    </row>
    <row r="513" ht="15">
      <c r="C513" s="15"/>
    </row>
    <row r="514" ht="15">
      <c r="C514" s="15"/>
    </row>
    <row r="515" ht="15">
      <c r="C515" s="15"/>
    </row>
    <row r="516" ht="15">
      <c r="C516" s="15"/>
    </row>
    <row r="517" ht="15">
      <c r="C517" s="15"/>
    </row>
    <row r="518" ht="15">
      <c r="C518" s="15"/>
    </row>
    <row r="519" ht="15">
      <c r="C519" s="15"/>
    </row>
    <row r="520" ht="15">
      <c r="C520" s="15"/>
    </row>
    <row r="521" ht="15">
      <c r="C521" s="15"/>
    </row>
    <row r="522" ht="15">
      <c r="C522" s="15"/>
    </row>
    <row r="523" ht="15">
      <c r="C523" s="15"/>
    </row>
    <row r="524" ht="15">
      <c r="C524" s="15"/>
    </row>
    <row r="525" ht="15">
      <c r="C525" s="15"/>
    </row>
    <row r="526" ht="15">
      <c r="C526" s="15"/>
    </row>
    <row r="527" ht="15">
      <c r="C527" s="15"/>
    </row>
    <row r="528" ht="15">
      <c r="C528" s="15"/>
    </row>
    <row r="529" ht="15">
      <c r="C529" s="15"/>
    </row>
    <row r="530" ht="15">
      <c r="C530" s="15"/>
    </row>
    <row r="531" ht="15">
      <c r="C531" s="15"/>
    </row>
    <row r="532" ht="15">
      <c r="C532" s="15"/>
    </row>
    <row r="533" ht="15">
      <c r="C533" s="15"/>
    </row>
    <row r="534" ht="15">
      <c r="C534" s="15"/>
    </row>
    <row r="535" ht="15">
      <c r="C535" s="15"/>
    </row>
    <row r="536" ht="15">
      <c r="C536" s="15"/>
    </row>
    <row r="537" ht="15">
      <c r="C537" s="15"/>
    </row>
    <row r="538" ht="15">
      <c r="C538" s="15"/>
    </row>
    <row r="539" ht="15">
      <c r="C539" s="15"/>
    </row>
    <row r="540" ht="15">
      <c r="C540" s="15"/>
    </row>
    <row r="541" ht="15">
      <c r="C541" s="15"/>
    </row>
    <row r="542" ht="15">
      <c r="C542" s="15"/>
    </row>
    <row r="543" ht="15">
      <c r="C543" s="15"/>
    </row>
    <row r="544" ht="15">
      <c r="C544" s="15"/>
    </row>
    <row r="545" ht="15">
      <c r="C545" s="15"/>
    </row>
    <row r="546" ht="15">
      <c r="C546" s="15"/>
    </row>
    <row r="547" ht="15">
      <c r="C547" s="15"/>
    </row>
    <row r="548" ht="15">
      <c r="C548" s="15"/>
    </row>
    <row r="549" ht="15">
      <c r="C549" s="15"/>
    </row>
    <row r="550" ht="15">
      <c r="C550" s="15"/>
    </row>
    <row r="551" ht="15">
      <c r="C551" s="15"/>
    </row>
    <row r="552" ht="15">
      <c r="C552" s="15"/>
    </row>
    <row r="553" ht="15">
      <c r="C553" s="15"/>
    </row>
    <row r="554" ht="15">
      <c r="C554" s="15"/>
    </row>
    <row r="555" ht="15">
      <c r="C555" s="15"/>
    </row>
    <row r="556" ht="15">
      <c r="C556" s="15"/>
    </row>
    <row r="557" ht="15">
      <c r="C557" s="15"/>
    </row>
    <row r="558" ht="15">
      <c r="C558" s="15"/>
    </row>
    <row r="559" ht="15">
      <c r="C559" s="15"/>
    </row>
    <row r="560" ht="15">
      <c r="C560" s="15"/>
    </row>
    <row r="561" ht="15">
      <c r="C561" s="15"/>
    </row>
    <row r="562" ht="15">
      <c r="C562" s="15"/>
    </row>
    <row r="563" ht="15">
      <c r="C563" s="15"/>
    </row>
    <row r="564" ht="15">
      <c r="C564" s="15"/>
    </row>
    <row r="565" ht="15">
      <c r="C565" s="15"/>
    </row>
    <row r="566" ht="15">
      <c r="C566" s="15"/>
    </row>
    <row r="567" ht="15">
      <c r="C567" s="15"/>
    </row>
    <row r="568" ht="15">
      <c r="C568" s="15"/>
    </row>
    <row r="569" ht="15">
      <c r="C569" s="15"/>
    </row>
    <row r="570" ht="15">
      <c r="C570" s="15"/>
    </row>
    <row r="571" ht="15">
      <c r="C571" s="15"/>
    </row>
    <row r="572" ht="15">
      <c r="C572" s="15"/>
    </row>
    <row r="573" ht="15">
      <c r="C573" s="15"/>
    </row>
    <row r="574" ht="15">
      <c r="C574" s="15"/>
    </row>
    <row r="575" ht="15">
      <c r="C575" s="15"/>
    </row>
    <row r="576" ht="15">
      <c r="C576" s="15"/>
    </row>
    <row r="577" ht="15">
      <c r="C577" s="15"/>
    </row>
    <row r="578" ht="15">
      <c r="C578" s="15"/>
    </row>
    <row r="579" ht="15">
      <c r="C579" s="15"/>
    </row>
    <row r="580" ht="15">
      <c r="C580" s="15"/>
    </row>
    <row r="581" ht="15">
      <c r="C581" s="15"/>
    </row>
    <row r="582" ht="15">
      <c r="C582" s="15"/>
    </row>
    <row r="583" ht="15">
      <c r="C583" s="15"/>
    </row>
    <row r="584" ht="15">
      <c r="C584" s="15"/>
    </row>
    <row r="585" ht="15">
      <c r="C585" s="15"/>
    </row>
    <row r="586" ht="15">
      <c r="C586" s="15"/>
    </row>
    <row r="587" ht="15">
      <c r="C587" s="15"/>
    </row>
  </sheetData>
  <mergeCells count="3">
    <mergeCell ref="B3:J3"/>
    <mergeCell ref="B5:J5"/>
    <mergeCell ref="B6:J6"/>
  </mergeCells>
  <printOptions horizontalCentered="1"/>
  <pageMargins left="0.25" right="0.25" top="0.5" bottom="0.45"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2005-08-23T06:11:06Z</cp:lastPrinted>
  <dcterms:created xsi:type="dcterms:W3CDTF">2003-02-18T03:41:35Z</dcterms:created>
  <dcterms:modified xsi:type="dcterms:W3CDTF">2005-08-23T09:24:37Z</dcterms:modified>
  <cp:category/>
  <cp:version/>
  <cp:contentType/>
  <cp:contentStatus/>
</cp:coreProperties>
</file>